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3_PRO\ZAK\23_P004_ROZ_Aktualizace_Štítary\ROZ\"/>
    </mc:Choice>
  </mc:AlternateContent>
  <bookViews>
    <workbookView xWindow="0" yWindow="0" windowWidth="0" windowHeight="0"/>
  </bookViews>
  <sheets>
    <sheet name="Rekapitulace stavby" sheetId="1" r:id="rId1"/>
    <sheet name="SO 801.1 - Doprovodná zeleň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801.1 - Doprovodná zeleň'!$C$116:$K$247</definedName>
    <definedName name="_xlnm.Print_Area" localSheetId="1">'SO 801.1 - Doprovodná zeleň'!$C$4:$J$39,'SO 801.1 - Doprovodná zeleň'!$C$50:$J$76,'SO 801.1 - Doprovodná zeleň'!$C$82:$J$98,'SO 801.1 - Doprovodná zeleň'!$C$104:$K$247</definedName>
    <definedName name="_xlnm.Print_Titles" localSheetId="1">'SO 801.1 - Doprovodná zeleň'!$116:$116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1" r="L90"/>
  <c r="AM90"/>
  <c r="AM89"/>
  <c r="L89"/>
  <c r="AM87"/>
  <c r="L87"/>
  <c r="L85"/>
  <c r="L84"/>
  <c i="2" r="J240"/>
  <c r="BK215"/>
  <c r="J219"/>
  <c r="BK190"/>
  <c r="BK154"/>
  <c r="J228"/>
  <c r="J138"/>
  <c r="BK124"/>
  <c r="BK210"/>
  <c r="BK142"/>
  <c r="J232"/>
  <c r="J206"/>
  <c r="BK166"/>
  <c r="J202"/>
  <c r="J215"/>
  <c i="1" r="AS94"/>
  <c i="2" r="J150"/>
  <c r="J162"/>
  <c r="J178"/>
  <c r="BK138"/>
  <c r="BK119"/>
  <c r="BK236"/>
  <c r="BK134"/>
  <c r="BK223"/>
  <c r="J166"/>
  <c r="J223"/>
  <c r="BK206"/>
  <c r="BK244"/>
  <c r="J158"/>
  <c r="J146"/>
  <c r="BK240"/>
  <c r="J174"/>
  <c r="J129"/>
  <c r="BK158"/>
  <c r="J186"/>
  <c r="BK198"/>
  <c r="J194"/>
  <c r="BK150"/>
  <c r="BK202"/>
  <c r="J170"/>
  <c r="J124"/>
  <c r="BK228"/>
  <c r="BK232"/>
  <c r="BK162"/>
  <c r="BK186"/>
  <c r="BK174"/>
  <c r="J244"/>
  <c r="J134"/>
  <c r="BK182"/>
  <c r="J198"/>
  <c r="J182"/>
  <c r="J236"/>
  <c r="BK146"/>
  <c r="BK170"/>
  <c r="BK178"/>
  <c r="J190"/>
  <c r="J154"/>
  <c r="J119"/>
  <c r="BK219"/>
  <c r="J142"/>
  <c r="BK194"/>
  <c r="J210"/>
  <c r="BK129"/>
  <c r="J34"/>
  <c l="1" r="BK118"/>
  <c r="J118"/>
  <c r="J97"/>
  <c r="P118"/>
  <c r="P117"/>
  <c i="1" r="AU95"/>
  <c i="2" r="T118"/>
  <c r="T117"/>
  <c r="R118"/>
  <c r="R117"/>
  <c r="J89"/>
  <c r="F114"/>
  <c r="BE134"/>
  <c r="BE150"/>
  <c r="BE119"/>
  <c r="BE158"/>
  <c r="BE244"/>
  <c r="BE182"/>
  <c r="BE190"/>
  <c r="E107"/>
  <c r="BE142"/>
  <c r="BE162"/>
  <c r="BE166"/>
  <c r="BE206"/>
  <c r="BE215"/>
  <c r="BE186"/>
  <c r="BE228"/>
  <c r="BE232"/>
  <c r="BE240"/>
  <c r="BE124"/>
  <c r="BE170"/>
  <c r="BE154"/>
  <c r="BE194"/>
  <c r="BE219"/>
  <c r="BE202"/>
  <c r="BE146"/>
  <c r="BE174"/>
  <c r="BE236"/>
  <c r="BE129"/>
  <c r="BE138"/>
  <c r="BE198"/>
  <c r="BE210"/>
  <c r="BE223"/>
  <c r="BE178"/>
  <c i="1" r="AW95"/>
  <c i="2" r="F34"/>
  <c i="1" r="BA95"/>
  <c r="BA94"/>
  <c r="W30"/>
  <c r="AU94"/>
  <c i="2" r="F35"/>
  <c i="1" r="BB95"/>
  <c r="BB94"/>
  <c r="AX94"/>
  <c i="2" r="F37"/>
  <c i="1" r="BD95"/>
  <c r="BD94"/>
  <c r="W33"/>
  <c i="2" r="F36"/>
  <c i="1" r="BC95"/>
  <c r="BC94"/>
  <c r="AY94"/>
  <c i="2" l="1" r="BK117"/>
  <c r="J117"/>
  <c r="J96"/>
  <c i="1" r="AW94"/>
  <c r="AK30"/>
  <c r="W31"/>
  <c i="2" r="F33"/>
  <c i="1" r="AZ95"/>
  <c r="AZ94"/>
  <c r="W29"/>
  <c r="W32"/>
  <c i="2" r="J33"/>
  <c i="1" r="AV95"/>
  <c r="AT95"/>
  <c i="2" l="1"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<sst xmlns="http://schemas.openxmlformats.org/spreadsheetml/2006/main">
  <si>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</si>
  <si>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</si>
  <si>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</si>
  <si>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</si>
  <si>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{a85a268c-002b-4f92-9869-b082ffb183f6}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</si>
  <si>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</si>
  <si>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</si>
  <si>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</si>
  <si>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</si>
  <si>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</si>
  <si>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</si>
  <si>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</si>
  <si>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</si>
  <si>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</si>
  <si>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21_P104B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</si>
  <si>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</si>
  <si>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</si>
  <si>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včetně AD a GTP pro realizace prvků PSZ v k.ú. Štítary u Krásné (polní cesty)</t>
  </si>
  <si>
    <t>KSO:</t>
  </si>
  <si>
    <t>CC-CZ:</t>
  </si>
  <si>
    <t>Místo:</t>
  </si>
  <si>
    <t>Štítary u Krásné</t>
  </si>
  <si>
    <t>Datum:</t>
  </si>
  <si>
    <t>8. 2. 2023</t>
  </si>
  <si>
    <t>Zadavatel:</t>
  </si>
  <si>
    <t>IČ:</t>
  </si>
  <si>
    <t>01312774</t>
  </si>
  <si>
    <t>ČR - Státní pozemkový úřad</t>
  </si>
  <si>
    <t>DIČ:</t>
  </si>
  <si>
    <t>CZ01312774</t>
  </si>
  <si>
    <t>Uchazeč:</t>
  </si>
  <si>
    <t>Vyplň údaj</t>
  </si>
  <si>
    <t>Projektant:</t>
  </si>
  <si>
    <t>40527514</t>
  </si>
  <si>
    <t>GEOREAL spol. s r.o.</t>
  </si>
  <si>
    <t>CZ40527514</t>
  </si>
  <si>
    <t>True</t>
  </si>
  <si>
    <t>Zpracovatel:</t>
  </si>
  <si>
    <t>06324827</t>
  </si>
  <si>
    <t xml:space="preserve">DRS stavební s.r.o. </t>
  </si>
  <si>
    <t>CZ06324827</t>
  </si>
  <si>
    <t>Poznámka:</t>
  </si>
  <si>
    <t xml:space="preserve">Soupis prací je sestaven pomocí software KROS4 společnosti ÚRS Praha, a.s. s využitím cenové soustavy ÚRS 2021/II.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</si>
  <si>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</si>
  <si>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</si>
  <si>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</si>
  <si>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</si>
  <si>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</si>
  <si>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</si>
  <si>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</si>
  <si>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</si>
  <si>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</si>
  <si>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</si>
  <si>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</si>
  <si>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</si>
  <si>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</si>
  <si>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</si>
  <si>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</si>
  <si>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</si>
  <si>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</si>
  <si>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</si>
  <si>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</si>
  <si>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</si>
  <si>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</si>
  <si>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</si>
  <si>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</si>
  <si>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</si>
  <si>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</si>
  <si>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</si>
  <si>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</si>
  <si>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</si>
  <si>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</si>
  <si>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</si>
  <si>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</si>
  <si>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</si>
  <si>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</si>
  <si>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</si>
  <si>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</si>
  <si>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</si>
  <si>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</si>
  <si>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</si>
  <si>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</si>
  <si>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</si>
  <si>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</si>
  <si>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</si>
  <si>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</si>
  <si>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</si>
  <si>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</si>
  <si>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801.1</t>
  </si>
  <si>
    <t>Doprovodná zeleň</t>
  </si>
  <si>
    <t>STA</t>
  </si>
  <si>
    <t>1</t>
  </si>
  <si>
    <t>{dd766776-05e5-4438-8877-b7c48aadadd8}</t>
  </si>
  <si>
    <t>2</t>
  </si>
  <si>
    <t>KRYCÍ LIST SOUPISU PRACÍ</t>
  </si>
  <si>
    <t>Objekt:</t>
  </si>
  <si>
    <t>SO 801.1 - Doprovodná zeleň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</si>
  <si>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</si>
  <si>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</si>
  <si>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</si>
  <si>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</si>
  <si>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</si>
  <si>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</si>
  <si>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</si>
  <si>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</si>
  <si>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</si>
  <si>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</si>
  <si>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</si>
  <si>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</si>
  <si>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</si>
  <si>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</si>
  <si>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</si>
  <si>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</si>
  <si>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</si>
  <si>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</si>
  <si>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</si>
  <si>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</si>
  <si>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</si>
  <si>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</si>
  <si>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183101221</t>
  </si>
  <si>
    <t>Jamky pro výsadbu s výměnou 50 % půdy zeminy tř 1 až 4 obj přes 0,4 do 1 m3 v rovině a svahu do 1:5</t>
  </si>
  <si>
    <t>kus</t>
  </si>
  <si>
    <t>4</t>
  </si>
  <si>
    <t>1784154786</t>
  </si>
  <si>
    <t>PP</t>
  </si>
  <si>
    <t>VV</t>
  </si>
  <si>
    <t>61</t>
  </si>
  <si>
    <t>6</t>
  </si>
  <si>
    <t>Součet</t>
  </si>
  <si>
    <t>M</t>
  </si>
  <si>
    <t>10321100</t>
  </si>
  <si>
    <t>zahradní substrát pro výsadbu VL</t>
  </si>
  <si>
    <t>m3</t>
  </si>
  <si>
    <t>CS ÚRS 2023 01</t>
  </si>
  <si>
    <t>8</t>
  </si>
  <si>
    <t>1711388716</t>
  </si>
  <si>
    <t>(61*1)*0,5</t>
  </si>
  <si>
    <t>(6*0,5)*0,5</t>
  </si>
  <si>
    <t>3</t>
  </si>
  <si>
    <t>184102113</t>
  </si>
  <si>
    <t>Výsadba dřeviny s balem D přes 0,3 do 0,4 m do jamky se zalitím v rovině a svahu do 1:5</t>
  </si>
  <si>
    <t>-1287014703</t>
  </si>
  <si>
    <t>AcP</t>
  </si>
  <si>
    <t>javor klen /Acer pseudoplatanus/ 180-200cm/ obvod kmínku 12-14 cm</t>
  </si>
  <si>
    <t>345596798</t>
  </si>
  <si>
    <t>5</t>
  </si>
  <si>
    <t>AmN</t>
  </si>
  <si>
    <t>temnoplodec černoplodý ´Nero´ /Aronia melanocarpa ´Nero´/ 180-200 cm/ obvod kmínku 12-14 cm</t>
  </si>
  <si>
    <t>-947006981</t>
  </si>
  <si>
    <t>LiT</t>
  </si>
  <si>
    <t>liliovník tulipánokvětý /Liriodendron tulipifera/ 180-200cm/ obvod kmínku 12-14 cm</t>
  </si>
  <si>
    <t>-1456719396</t>
  </si>
  <si>
    <t>7</t>
  </si>
  <si>
    <t>MdA</t>
  </si>
  <si>
    <t xml:space="preserve"> jabloň domácí ´Akerö´/Malus domestica ´Akerö´/ obvod kmínku 12-14 cm</t>
  </si>
  <si>
    <t>286443932</t>
  </si>
  <si>
    <t>Mdb</t>
  </si>
  <si>
    <t>jabloň domácí ´Black Ben´ /Malus domestica ´Black Ben´/ obvod kmínku 12-14 cm</t>
  </si>
  <si>
    <t>-94124458</t>
  </si>
  <si>
    <t>9</t>
  </si>
  <si>
    <t>MdG</t>
  </si>
  <si>
    <t>jabloň domácí ´Gustavovo trvanlivé´ /Malus domestica ´Gustavovo trvanlivé´ obvod kmínku 12-14 cm</t>
  </si>
  <si>
    <t>-529803838</t>
  </si>
  <si>
    <t>10</t>
  </si>
  <si>
    <t>MdH</t>
  </si>
  <si>
    <t>jabloň domácí ´Hetlina´ / Malus domestica ´Hetlina´/ obvod kmínku 12-14 cm</t>
  </si>
  <si>
    <t>-640381745</t>
  </si>
  <si>
    <t>11</t>
  </si>
  <si>
    <t>MdK</t>
  </si>
  <si>
    <t>jabloň domácí ´Kamýcké´ / Malus domestica ´Kamýcké´/ obvod kmínku 12-14 cm</t>
  </si>
  <si>
    <t>-1926419815</t>
  </si>
  <si>
    <t>12</t>
  </si>
  <si>
    <t>PaD</t>
  </si>
  <si>
    <t>třešeň ´Doupovská černá´ / Prunus avium ´Doupovská černá´/ 180-200cm/ obvod kmínku 12-14 cm</t>
  </si>
  <si>
    <t>1296222352</t>
  </si>
  <si>
    <t>13</t>
  </si>
  <si>
    <t>PcC</t>
  </si>
  <si>
    <t>hrušeň obecná ´Clappova´/ Pyrus communis ´Clappova´/ 180-200cm/ obvod kmínku 12-14 cm</t>
  </si>
  <si>
    <t>1109355168</t>
  </si>
  <si>
    <t>14</t>
  </si>
  <si>
    <t>QuP</t>
  </si>
  <si>
    <t>dub zimní / Quercus petraea/ 180-200 cm/ obvod kmínku 12-14 cm</t>
  </si>
  <si>
    <t>1227203205</t>
  </si>
  <si>
    <t>SaM</t>
  </si>
  <si>
    <t>jeřáb sladkoplodý ´Moravský´ /Sorbus aucuparia var. moravia/ 180-200cm/ obvod kmínku 12-14 cm</t>
  </si>
  <si>
    <t>686754479</t>
  </si>
  <si>
    <t>16</t>
  </si>
  <si>
    <t>TiP</t>
  </si>
  <si>
    <t>lípa velkolistá /Tilia platyphyllos/ 180-200cm/ obvod kmínku 12-14 cm</t>
  </si>
  <si>
    <t>-524213468</t>
  </si>
  <si>
    <t>25</t>
  </si>
  <si>
    <t>17</t>
  </si>
  <si>
    <t>Am</t>
  </si>
  <si>
    <t>temnoplodec černoplodý /Aronia melanocarpa / keř</t>
  </si>
  <si>
    <t>1163329136</t>
  </si>
  <si>
    <t>18</t>
  </si>
  <si>
    <t>CpM</t>
  </si>
  <si>
    <t>hloh peřenoklaný var. major ´Raný´ /Crataegus pinnatifida var. major ´Raný´ / keř</t>
  </si>
  <si>
    <t>-1759490863</t>
  </si>
  <si>
    <t>19</t>
  </si>
  <si>
    <t>184215133</t>
  </si>
  <si>
    <t>Ukotvení kmene dřevin třemi kůly D do 0,1 m dl přes 2 do 3 m</t>
  </si>
  <si>
    <t>1932888540</t>
  </si>
  <si>
    <t>20</t>
  </si>
  <si>
    <t>60591255</t>
  </si>
  <si>
    <t>kůl vyvazovací dřevěný impregnovaný D 8cm dl 2,5m</t>
  </si>
  <si>
    <t>-1775285808</t>
  </si>
  <si>
    <t>61*3</t>
  </si>
  <si>
    <t>184813121</t>
  </si>
  <si>
    <t>Ochrana dřevin před okusem ručně pletivem v rovině a svahu do 1:5</t>
  </si>
  <si>
    <t>-730956004</t>
  </si>
  <si>
    <t>22</t>
  </si>
  <si>
    <t>184813134</t>
  </si>
  <si>
    <t>Ochrana listnatých dřevin přes 70 cm před okusem chemickým nátěrem v rovině a svahu do 1:5</t>
  </si>
  <si>
    <t>100 kus</t>
  </si>
  <si>
    <t>754665319</t>
  </si>
  <si>
    <t>61*2</t>
  </si>
  <si>
    <t>23</t>
  </si>
  <si>
    <t>184816111</t>
  </si>
  <si>
    <t>Hnojení sazenic průmyslovými hnojivy do 0,25 kg k jedné sazenici</t>
  </si>
  <si>
    <t>-823999784</t>
  </si>
  <si>
    <t>24</t>
  </si>
  <si>
    <t>25111111</t>
  </si>
  <si>
    <t>ledek amonný s vápencem</t>
  </si>
  <si>
    <t>kg</t>
  </si>
  <si>
    <t>403084169</t>
  </si>
  <si>
    <t>6,7</t>
  </si>
  <si>
    <t>25191155</t>
  </si>
  <si>
    <t>hnojivo průmyslové</t>
  </si>
  <si>
    <t>-136904916</t>
  </si>
  <si>
    <t>3,35</t>
  </si>
  <si>
    <t>26</t>
  </si>
  <si>
    <t>184911431</t>
  </si>
  <si>
    <t>Mulčování rostlin kůrou tl přes 0,1 do 0,15 m v rovině a svahu do 1:5</t>
  </si>
  <si>
    <t>m2</t>
  </si>
  <si>
    <t>-924703132</t>
  </si>
  <si>
    <t>27</t>
  </si>
  <si>
    <t>10391100</t>
  </si>
  <si>
    <t>kůra mulčovací VL</t>
  </si>
  <si>
    <t>1747928404</t>
  </si>
  <si>
    <t>(61+6)*0,15</t>
  </si>
  <si>
    <t>28</t>
  </si>
  <si>
    <t>185804312</t>
  </si>
  <si>
    <t>Zalití rostlin vodou plocha přes 20 m2</t>
  </si>
  <si>
    <t>-296680024</t>
  </si>
  <si>
    <t>29</t>
  </si>
  <si>
    <t>185851121</t>
  </si>
  <si>
    <t>Dovoz vody pro zálivku rostlin za vzdálenost do 1000 m</t>
  </si>
  <si>
    <t>-1543078302</t>
  </si>
  <si>
    <t>30</t>
  </si>
  <si>
    <t>185851129</t>
  </si>
  <si>
    <t>Příplatek k dovozu vody pro zálivku rostlin do 1000 m ZKD 1000 m</t>
  </si>
  <si>
    <t>-320944767</t>
  </si>
  <si>
    <t>5*5</t>
  </si>
  <si>
    <t>31</t>
  </si>
  <si>
    <t>998231311</t>
  </si>
  <si>
    <t>Přesun hmot pro sadovnické a krajinářské úpravy vodorovně do 5000 m</t>
  </si>
  <si>
    <t>t</t>
  </si>
  <si>
    <t>-610750565</t>
  </si>
  <si>
    <t>10,605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</si>
</sst>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38</v>
      </c>
      <c r="AR19" s="19"/>
      <c r="BE19" s="28"/>
      <c r="BS19" s="16" t="s">
        <v>6</v>
      </c>
    </row>
    <row r="20" s="1" customFormat="1" ht="18.48" customHeight="1">
      <c r="B20" s="19"/>
      <c r="E20" s="24" t="s">
        <v>39</v>
      </c>
      <c r="AK20" s="29" t="s">
        <v>28</v>
      </c>
      <c r="AN20" s="24" t="s">
        <v>40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41</v>
      </c>
      <c r="AR22" s="19"/>
      <c r="BE22" s="28"/>
    </row>
    <row r="23" s="1" customFormat="1" ht="60" customHeight="1">
      <c r="B23" s="19"/>
      <c r="E23" s="33" t="s">
        <v>42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46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47</v>
      </c>
      <c r="E29" s="3"/>
      <c r="F29" s="29" t="s">
        <v>48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49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50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51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52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54</v>
      </c>
      <c r="U35" s="47"/>
      <c r="V35" s="47"/>
      <c r="W35" s="47"/>
      <c r="X35" s="49" t="s">
        <v>55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57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58</v>
      </c>
      <c r="AI60" s="38"/>
      <c r="AJ60" s="38"/>
      <c r="AK60" s="38"/>
      <c r="AL60" s="38"/>
      <c r="AM60" s="55" t="s">
        <v>59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60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61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58</v>
      </c>
      <c r="AI75" s="38"/>
      <c r="AJ75" s="38"/>
      <c r="AK75" s="38"/>
      <c r="AL75" s="38"/>
      <c r="AM75" s="55" t="s">
        <v>59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62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21_P104B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PD včetně AD a GTP pro realizace prvků PSZ v k.ú. Štítary u Krásné (polní cesty)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Štítary u Krásné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8. 2. 2023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ČR - Státní pozemkový úřad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GEOREAL spol. s r.o.</v>
      </c>
      <c r="AN89" s="4"/>
      <c r="AO89" s="4"/>
      <c r="AP89" s="4"/>
      <c r="AQ89" s="35"/>
      <c r="AR89" s="36"/>
      <c r="AS89" s="68" t="s">
        <v>63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 xml:space="preserve">DRS stavební s.r.o.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64</v>
      </c>
      <c r="D92" s="77"/>
      <c r="E92" s="77"/>
      <c r="F92" s="77"/>
      <c r="G92" s="77"/>
      <c r="H92" s="78"/>
      <c r="I92" s="79" t="s">
        <v>65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66</v>
      </c>
      <c r="AH92" s="77"/>
      <c r="AI92" s="77"/>
      <c r="AJ92" s="77"/>
      <c r="AK92" s="77"/>
      <c r="AL92" s="77"/>
      <c r="AM92" s="77"/>
      <c r="AN92" s="79" t="s">
        <v>67</v>
      </c>
      <c r="AO92" s="77"/>
      <c r="AP92" s="81"/>
      <c r="AQ92" s="82" t="s">
        <v>68</v>
      </c>
      <c r="AR92" s="36"/>
      <c r="AS92" s="83" t="s">
        <v>69</v>
      </c>
      <c r="AT92" s="84" t="s">
        <v>70</v>
      </c>
      <c r="AU92" s="84" t="s">
        <v>71</v>
      </c>
      <c r="AV92" s="84" t="s">
        <v>72</v>
      </c>
      <c r="AW92" s="84" t="s">
        <v>73</v>
      </c>
      <c r="AX92" s="84" t="s">
        <v>74</v>
      </c>
      <c r="AY92" s="84" t="s">
        <v>75</v>
      </c>
      <c r="AZ92" s="84" t="s">
        <v>76</v>
      </c>
      <c r="BA92" s="84" t="s">
        <v>77</v>
      </c>
      <c r="BB92" s="84" t="s">
        <v>78</v>
      </c>
      <c r="BC92" s="84" t="s">
        <v>79</v>
      </c>
      <c r="BD92" s="85" t="s">
        <v>80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81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82</v>
      </c>
      <c r="BT94" s="99" t="s">
        <v>83</v>
      </c>
      <c r="BU94" s="100" t="s">
        <v>84</v>
      </c>
      <c r="BV94" s="99" t="s">
        <v>85</v>
      </c>
      <c r="BW94" s="99" t="s">
        <v>4</v>
      </c>
      <c r="BX94" s="99" t="s">
        <v>86</v>
      </c>
      <c r="CL94" s="99" t="s">
        <v>1</v>
      </c>
    </row>
    <row r="95" s="7" customFormat="1" ht="24.75" customHeight="1">
      <c r="A95" s="101" t="s">
        <v>87</v>
      </c>
      <c r="B95" s="102"/>
      <c r="C95" s="103"/>
      <c r="D95" s="104" t="s">
        <v>88</v>
      </c>
      <c r="E95" s="104"/>
      <c r="F95" s="104"/>
      <c r="G95" s="104"/>
      <c r="H95" s="104"/>
      <c r="I95" s="105"/>
      <c r="J95" s="104" t="s">
        <v>89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'SO 801.1 - Doprovodná zeleň'!J30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90</v>
      </c>
      <c r="AR95" s="102"/>
      <c r="AS95" s="108">
        <v>0</v>
      </c>
      <c r="AT95" s="109">
        <f>ROUND(SUM(AV95:AW95),2)</f>
        <v>0</v>
      </c>
      <c r="AU95" s="110">
        <f>'SO 801.1 - Doprovodná zeleň'!P117</f>
        <v>0</v>
      </c>
      <c r="AV95" s="109">
        <f>'SO 801.1 - Doprovodná zeleň'!J33</f>
        <v>0</v>
      </c>
      <c r="AW95" s="109">
        <f>'SO 801.1 - Doprovodná zeleň'!J34</f>
        <v>0</v>
      </c>
      <c r="AX95" s="109">
        <f>'SO 801.1 - Doprovodná zeleň'!J35</f>
        <v>0</v>
      </c>
      <c r="AY95" s="109">
        <f>'SO 801.1 - Doprovodná zeleň'!J36</f>
        <v>0</v>
      </c>
      <c r="AZ95" s="109">
        <f>'SO 801.1 - Doprovodná zeleň'!F33</f>
        <v>0</v>
      </c>
      <c r="BA95" s="109">
        <f>'SO 801.1 - Doprovodná zeleň'!F34</f>
        <v>0</v>
      </c>
      <c r="BB95" s="109">
        <f>'SO 801.1 - Doprovodná zeleň'!F35</f>
        <v>0</v>
      </c>
      <c r="BC95" s="109">
        <f>'SO 801.1 - Doprovodná zeleň'!F36</f>
        <v>0</v>
      </c>
      <c r="BD95" s="111">
        <f>'SO 801.1 - Doprovodná zeleň'!F37</f>
        <v>0</v>
      </c>
      <c r="BE95" s="7"/>
      <c r="BT95" s="112" t="s">
        <v>91</v>
      </c>
      <c r="BV95" s="112" t="s">
        <v>85</v>
      </c>
      <c r="BW95" s="112" t="s">
        <v>92</v>
      </c>
      <c r="BX95" s="112" t="s">
        <v>4</v>
      </c>
      <c r="CL95" s="112" t="s">
        <v>1</v>
      </c>
      <c r="CM95" s="112" t="s">
        <v>93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801.1 - Doprovodná zeleň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</row>
    <row r="4" s="1" customFormat="1" ht="24.96" customHeight="1">
      <c r="B4" s="19"/>
      <c r="D4" s="20" t="s">
        <v>94</v>
      </c>
      <c r="L4" s="19"/>
      <c r="M4" s="113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4" t="str">
        <f>'Rekapitulace stavby'!K6</f>
        <v>PD včetně AD a GTP pro realizace prvků PSZ v k.ú. Štítary u Krásné (polní cesty)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96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8. 2. 2023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38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39</v>
      </c>
      <c r="F24" s="35"/>
      <c r="G24" s="35"/>
      <c r="H24" s="35"/>
      <c r="I24" s="29" t="s">
        <v>28</v>
      </c>
      <c r="J24" s="24" t="s">
        <v>40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41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8" t="s">
        <v>43</v>
      </c>
      <c r="E30" s="35"/>
      <c r="F30" s="35"/>
      <c r="G30" s="35"/>
      <c r="H30" s="35"/>
      <c r="I30" s="35"/>
      <c r="J30" s="93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45</v>
      </c>
      <c r="G32" s="35"/>
      <c r="H32" s="35"/>
      <c r="I32" s="40" t="s">
        <v>44</v>
      </c>
      <c r="J32" s="40" t="s">
        <v>46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9" t="s">
        <v>47</v>
      </c>
      <c r="E33" s="29" t="s">
        <v>48</v>
      </c>
      <c r="F33" s="120">
        <f>ROUND((SUM(BE117:BE247)),  2)</f>
        <v>0</v>
      </c>
      <c r="G33" s="35"/>
      <c r="H33" s="35"/>
      <c r="I33" s="121">
        <v>0.20999999999999999</v>
      </c>
      <c r="J33" s="120">
        <f>ROUND(((SUM(BE117:BE247))*I33),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49</v>
      </c>
      <c r="F34" s="120">
        <f>ROUND((SUM(BF117:BF247)),  2)</f>
        <v>0</v>
      </c>
      <c r="G34" s="35"/>
      <c r="H34" s="35"/>
      <c r="I34" s="121">
        <v>0.14999999999999999</v>
      </c>
      <c r="J34" s="120">
        <f>ROUND(((SUM(BF117:BF247))*I34),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50</v>
      </c>
      <c r="F35" s="120">
        <f>ROUND((SUM(BG117:BG247)),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51</v>
      </c>
      <c r="F36" s="120">
        <f>ROUND((SUM(BH117:BH247)),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52</v>
      </c>
      <c r="F37" s="120">
        <f>ROUND((SUM(BI117:BI247)),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2"/>
      <c r="D39" s="123" t="s">
        <v>53</v>
      </c>
      <c r="E39" s="78"/>
      <c r="F39" s="78"/>
      <c r="G39" s="124" t="s">
        <v>54</v>
      </c>
      <c r="H39" s="125" t="s">
        <v>55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56</v>
      </c>
      <c r="E50" s="54"/>
      <c r="F50" s="54"/>
      <c r="G50" s="53" t="s">
        <v>57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58</v>
      </c>
      <c r="E61" s="38"/>
      <c r="F61" s="128" t="s">
        <v>59</v>
      </c>
      <c r="G61" s="55" t="s">
        <v>58</v>
      </c>
      <c r="H61" s="38"/>
      <c r="I61" s="38"/>
      <c r="J61" s="129" t="s">
        <v>59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60</v>
      </c>
      <c r="E65" s="56"/>
      <c r="F65" s="56"/>
      <c r="G65" s="53" t="s">
        <v>61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58</v>
      </c>
      <c r="E76" s="38"/>
      <c r="F76" s="128" t="s">
        <v>59</v>
      </c>
      <c r="G76" s="55" t="s">
        <v>58</v>
      </c>
      <c r="H76" s="38"/>
      <c r="I76" s="38"/>
      <c r="J76" s="129" t="s">
        <v>59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4" t="str">
        <f>E7</f>
        <v>PD včetně AD a GTP pro realizace prvků PSZ v k.ú. Štítary u Krásné (polní cesty)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SO 801.1 - Doprovodná zeleň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Štítary u Krásné</v>
      </c>
      <c r="G89" s="35"/>
      <c r="H89" s="35"/>
      <c r="I89" s="29" t="s">
        <v>22</v>
      </c>
      <c r="J89" s="66" t="str">
        <f>IF(J12="","",J12)</f>
        <v>8. 2. 2023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5"/>
      <c r="E91" s="35"/>
      <c r="F91" s="24" t="str">
        <f>E15</f>
        <v>ČR - Státní pozemkový úřad</v>
      </c>
      <c r="G91" s="35"/>
      <c r="H91" s="35"/>
      <c r="I91" s="29" t="s">
        <v>32</v>
      </c>
      <c r="J91" s="33" t="str">
        <f>E21</f>
        <v>GEOREAL spol. s 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 xml:space="preserve">DRS stavební s.r.o.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0" t="s">
        <v>98</v>
      </c>
      <c r="D94" s="122"/>
      <c r="E94" s="122"/>
      <c r="F94" s="122"/>
      <c r="G94" s="122"/>
      <c r="H94" s="122"/>
      <c r="I94" s="122"/>
      <c r="J94" s="131" t="s">
        <v>99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2" t="s">
        <v>100</v>
      </c>
      <c r="D96" s="35"/>
      <c r="E96" s="35"/>
      <c r="F96" s="35"/>
      <c r="G96" s="35"/>
      <c r="H96" s="35"/>
      <c r="I96" s="35"/>
      <c r="J96" s="93">
        <f>J117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101</v>
      </c>
    </row>
    <row r="97" s="9" customFormat="1" ht="24.96" customHeight="1">
      <c r="A97" s="9"/>
      <c r="B97" s="133"/>
      <c r="C97" s="9"/>
      <c r="D97" s="134" t="s">
        <v>102</v>
      </c>
      <c r="E97" s="135"/>
      <c r="F97" s="135"/>
      <c r="G97" s="135"/>
      <c r="H97" s="135"/>
      <c r="I97" s="135"/>
      <c r="J97" s="136">
        <f>J118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5"/>
      <c r="D98" s="35"/>
      <c r="E98" s="35"/>
      <c r="F98" s="35"/>
      <c r="G98" s="35"/>
      <c r="H98" s="35"/>
      <c r="I98" s="35"/>
      <c r="J98" s="35"/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103</v>
      </c>
      <c r="D104" s="35"/>
      <c r="E104" s="35"/>
      <c r="F104" s="35"/>
      <c r="G104" s="35"/>
      <c r="H104" s="35"/>
      <c r="I104" s="35"/>
      <c r="J104" s="35"/>
      <c r="K104" s="35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5"/>
      <c r="D107" s="35"/>
      <c r="E107" s="114" t="str">
        <f>E7</f>
        <v>PD včetně AD a GTP pro realizace prvků PSZ v k.ú. Štítary u Krásné (polní cesty)</v>
      </c>
      <c r="F107" s="29"/>
      <c r="G107" s="29"/>
      <c r="H107" s="29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95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5"/>
      <c r="D109" s="35"/>
      <c r="E109" s="64" t="str">
        <f>E9</f>
        <v>SO 801.1 - Doprovodná zeleň</v>
      </c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5"/>
      <c r="E111" s="35"/>
      <c r="F111" s="24" t="str">
        <f>F12</f>
        <v>Štítary u Krásné</v>
      </c>
      <c r="G111" s="35"/>
      <c r="H111" s="35"/>
      <c r="I111" s="29" t="s">
        <v>22</v>
      </c>
      <c r="J111" s="66" t="str">
        <f>IF(J12="","",J12)</f>
        <v>8. 2. 2023</v>
      </c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5.65" customHeight="1">
      <c r="A113" s="35"/>
      <c r="B113" s="36"/>
      <c r="C113" s="29" t="s">
        <v>24</v>
      </c>
      <c r="D113" s="35"/>
      <c r="E113" s="35"/>
      <c r="F113" s="24" t="str">
        <f>E15</f>
        <v>ČR - Státní pozemkový úřad</v>
      </c>
      <c r="G113" s="35"/>
      <c r="H113" s="35"/>
      <c r="I113" s="29" t="s">
        <v>32</v>
      </c>
      <c r="J113" s="33" t="str">
        <f>E21</f>
        <v>GEOREAL spol. s r.o.</v>
      </c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5"/>
      <c r="E114" s="35"/>
      <c r="F114" s="24" t="str">
        <f>IF(E18="","",E18)</f>
        <v>Vyplň údaj</v>
      </c>
      <c r="G114" s="35"/>
      <c r="H114" s="35"/>
      <c r="I114" s="29" t="s">
        <v>37</v>
      </c>
      <c r="J114" s="33" t="str">
        <f>E24</f>
        <v xml:space="preserve">DRS stavební s.r.o. 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37"/>
      <c r="B116" s="138"/>
      <c r="C116" s="139" t="s">
        <v>104</v>
      </c>
      <c r="D116" s="140" t="s">
        <v>68</v>
      </c>
      <c r="E116" s="140" t="s">
        <v>64</v>
      </c>
      <c r="F116" s="140" t="s">
        <v>65</v>
      </c>
      <c r="G116" s="140" t="s">
        <v>105</v>
      </c>
      <c r="H116" s="140" t="s">
        <v>106</v>
      </c>
      <c r="I116" s="140" t="s">
        <v>107</v>
      </c>
      <c r="J116" s="140" t="s">
        <v>99</v>
      </c>
      <c r="K116" s="141" t="s">
        <v>108</v>
      </c>
      <c r="L116" s="142"/>
      <c r="M116" s="83" t="s">
        <v>1</v>
      </c>
      <c r="N116" s="84" t="s">
        <v>47</v>
      </c>
      <c r="O116" s="84" t="s">
        <v>109</v>
      </c>
      <c r="P116" s="84" t="s">
        <v>110</v>
      </c>
      <c r="Q116" s="84" t="s">
        <v>111</v>
      </c>
      <c r="R116" s="84" t="s">
        <v>112</v>
      </c>
      <c r="S116" s="84" t="s">
        <v>113</v>
      </c>
      <c r="T116" s="85" t="s">
        <v>114</v>
      </c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</row>
    <row r="117" s="2" customFormat="1" ht="22.8" customHeight="1">
      <c r="A117" s="35"/>
      <c r="B117" s="36"/>
      <c r="C117" s="90" t="s">
        <v>115</v>
      </c>
      <c r="D117" s="35"/>
      <c r="E117" s="35"/>
      <c r="F117" s="35"/>
      <c r="G117" s="35"/>
      <c r="H117" s="35"/>
      <c r="I117" s="35"/>
      <c r="J117" s="143">
        <f>BK117</f>
        <v>0</v>
      </c>
      <c r="K117" s="35"/>
      <c r="L117" s="36"/>
      <c r="M117" s="86"/>
      <c r="N117" s="70"/>
      <c r="O117" s="87"/>
      <c r="P117" s="144">
        <f>P118</f>
        <v>0</v>
      </c>
      <c r="Q117" s="87"/>
      <c r="R117" s="144">
        <f>R118</f>
        <v>10.605289999999998</v>
      </c>
      <c r="S117" s="87"/>
      <c r="T117" s="145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6" t="s">
        <v>82</v>
      </c>
      <c r="AU117" s="16" t="s">
        <v>101</v>
      </c>
      <c r="BK117" s="146">
        <f>BK118</f>
        <v>0</v>
      </c>
    </row>
    <row r="118" s="11" customFormat="1" ht="25.92" customHeight="1">
      <c r="A118" s="11"/>
      <c r="B118" s="147"/>
      <c r="C118" s="11"/>
      <c r="D118" s="148" t="s">
        <v>82</v>
      </c>
      <c r="E118" s="149" t="s">
        <v>91</v>
      </c>
      <c r="F118" s="149" t="s">
        <v>116</v>
      </c>
      <c r="G118" s="11"/>
      <c r="H118" s="11"/>
      <c r="I118" s="150"/>
      <c r="J118" s="151">
        <f>BK118</f>
        <v>0</v>
      </c>
      <c r="K118" s="11"/>
      <c r="L118" s="147"/>
      <c r="M118" s="152"/>
      <c r="N118" s="153"/>
      <c r="O118" s="153"/>
      <c r="P118" s="154">
        <f>SUM(P119:P247)</f>
        <v>0</v>
      </c>
      <c r="Q118" s="153"/>
      <c r="R118" s="154">
        <f>SUM(R119:R247)</f>
        <v>10.605289999999998</v>
      </c>
      <c r="S118" s="153"/>
      <c r="T118" s="155">
        <f>SUM(T119:T247)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8" t="s">
        <v>91</v>
      </c>
      <c r="AT118" s="156" t="s">
        <v>82</v>
      </c>
      <c r="AU118" s="156" t="s">
        <v>83</v>
      </c>
      <c r="AY118" s="148" t="s">
        <v>117</v>
      </c>
      <c r="BK118" s="157">
        <f>SUM(BK119:BK247)</f>
        <v>0</v>
      </c>
    </row>
    <row r="119" s="2" customFormat="1" ht="21.75" customHeight="1">
      <c r="A119" s="35"/>
      <c r="B119" s="158"/>
      <c r="C119" s="159" t="s">
        <v>91</v>
      </c>
      <c r="D119" s="159" t="s">
        <v>118</v>
      </c>
      <c r="E119" s="160" t="s">
        <v>119</v>
      </c>
      <c r="F119" s="161" t="s">
        <v>120</v>
      </c>
      <c r="G119" s="162" t="s">
        <v>121</v>
      </c>
      <c r="H119" s="163">
        <v>67</v>
      </c>
      <c r="I119" s="164"/>
      <c r="J119" s="165">
        <f>ROUND(I119*H119,2)</f>
        <v>0</v>
      </c>
      <c r="K119" s="161" t="s">
        <v>1</v>
      </c>
      <c r="L119" s="36"/>
      <c r="M119" s="166" t="s">
        <v>1</v>
      </c>
      <c r="N119" s="167" t="s">
        <v>48</v>
      </c>
      <c r="O119" s="74"/>
      <c r="P119" s="168">
        <f>O119*H119</f>
        <v>0</v>
      </c>
      <c r="Q119" s="168">
        <v>0</v>
      </c>
      <c r="R119" s="168">
        <f>Q119*H119</f>
        <v>0</v>
      </c>
      <c r="S119" s="168">
        <v>0</v>
      </c>
      <c r="T119" s="16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70" t="s">
        <v>122</v>
      </c>
      <c r="AT119" s="170" t="s">
        <v>118</v>
      </c>
      <c r="AU119" s="170" t="s">
        <v>91</v>
      </c>
      <c r="AY119" s="16" t="s">
        <v>117</v>
      </c>
      <c r="BE119" s="171">
        <f>IF(N119="základní",J119,0)</f>
        <v>0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16" t="s">
        <v>91</v>
      </c>
      <c r="BK119" s="171">
        <f>ROUND(I119*H119,2)</f>
        <v>0</v>
      </c>
      <c r="BL119" s="16" t="s">
        <v>122</v>
      </c>
      <c r="BM119" s="170" t="s">
        <v>123</v>
      </c>
    </row>
    <row r="120" s="2" customFormat="1">
      <c r="A120" s="35"/>
      <c r="B120" s="36"/>
      <c r="C120" s="35"/>
      <c r="D120" s="172" t="s">
        <v>124</v>
      </c>
      <c r="E120" s="35"/>
      <c r="F120" s="173" t="s">
        <v>120</v>
      </c>
      <c r="G120" s="35"/>
      <c r="H120" s="35"/>
      <c r="I120" s="174"/>
      <c r="J120" s="35"/>
      <c r="K120" s="35"/>
      <c r="L120" s="36"/>
      <c r="M120" s="175"/>
      <c r="N120" s="176"/>
      <c r="O120" s="74"/>
      <c r="P120" s="74"/>
      <c r="Q120" s="74"/>
      <c r="R120" s="74"/>
      <c r="S120" s="74"/>
      <c r="T120" s="7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6" t="s">
        <v>124</v>
      </c>
      <c r="AU120" s="16" t="s">
        <v>91</v>
      </c>
    </row>
    <row r="121" s="12" customFormat="1">
      <c r="A121" s="12"/>
      <c r="B121" s="177"/>
      <c r="C121" s="12"/>
      <c r="D121" s="172" t="s">
        <v>125</v>
      </c>
      <c r="E121" s="178" t="s">
        <v>1</v>
      </c>
      <c r="F121" s="179" t="s">
        <v>126</v>
      </c>
      <c r="G121" s="12"/>
      <c r="H121" s="180">
        <v>61</v>
      </c>
      <c r="I121" s="181"/>
      <c r="J121" s="12"/>
      <c r="K121" s="12"/>
      <c r="L121" s="177"/>
      <c r="M121" s="182"/>
      <c r="N121" s="183"/>
      <c r="O121" s="183"/>
      <c r="P121" s="183"/>
      <c r="Q121" s="183"/>
      <c r="R121" s="183"/>
      <c r="S121" s="183"/>
      <c r="T121" s="184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78" t="s">
        <v>125</v>
      </c>
      <c r="AU121" s="178" t="s">
        <v>91</v>
      </c>
      <c r="AV121" s="12" t="s">
        <v>93</v>
      </c>
      <c r="AW121" s="12" t="s">
        <v>36</v>
      </c>
      <c r="AX121" s="12" t="s">
        <v>83</v>
      </c>
      <c r="AY121" s="178" t="s">
        <v>117</v>
      </c>
    </row>
    <row r="122" s="12" customFormat="1">
      <c r="A122" s="12"/>
      <c r="B122" s="177"/>
      <c r="C122" s="12"/>
      <c r="D122" s="172" t="s">
        <v>125</v>
      </c>
      <c r="E122" s="178" t="s">
        <v>1</v>
      </c>
      <c r="F122" s="179" t="s">
        <v>127</v>
      </c>
      <c r="G122" s="12"/>
      <c r="H122" s="180">
        <v>6</v>
      </c>
      <c r="I122" s="181"/>
      <c r="J122" s="12"/>
      <c r="K122" s="12"/>
      <c r="L122" s="177"/>
      <c r="M122" s="182"/>
      <c r="N122" s="183"/>
      <c r="O122" s="183"/>
      <c r="P122" s="183"/>
      <c r="Q122" s="183"/>
      <c r="R122" s="183"/>
      <c r="S122" s="183"/>
      <c r="T122" s="18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78" t="s">
        <v>125</v>
      </c>
      <c r="AU122" s="178" t="s">
        <v>91</v>
      </c>
      <c r="AV122" s="12" t="s">
        <v>93</v>
      </c>
      <c r="AW122" s="12" t="s">
        <v>36</v>
      </c>
      <c r="AX122" s="12" t="s">
        <v>83</v>
      </c>
      <c r="AY122" s="178" t="s">
        <v>117</v>
      </c>
    </row>
    <row r="123" s="13" customFormat="1">
      <c r="A123" s="13"/>
      <c r="B123" s="185"/>
      <c r="C123" s="13"/>
      <c r="D123" s="172" t="s">
        <v>125</v>
      </c>
      <c r="E123" s="186" t="s">
        <v>1</v>
      </c>
      <c r="F123" s="187" t="s">
        <v>128</v>
      </c>
      <c r="G123" s="13"/>
      <c r="H123" s="188">
        <v>67</v>
      </c>
      <c r="I123" s="189"/>
      <c r="J123" s="13"/>
      <c r="K123" s="13"/>
      <c r="L123" s="185"/>
      <c r="M123" s="190"/>
      <c r="N123" s="191"/>
      <c r="O123" s="191"/>
      <c r="P123" s="191"/>
      <c r="Q123" s="191"/>
      <c r="R123" s="191"/>
      <c r="S123" s="191"/>
      <c r="T123" s="19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6" t="s">
        <v>125</v>
      </c>
      <c r="AU123" s="186" t="s">
        <v>91</v>
      </c>
      <c r="AV123" s="13" t="s">
        <v>122</v>
      </c>
      <c r="AW123" s="13" t="s">
        <v>36</v>
      </c>
      <c r="AX123" s="13" t="s">
        <v>91</v>
      </c>
      <c r="AY123" s="186" t="s">
        <v>117</v>
      </c>
    </row>
    <row r="124" s="2" customFormat="1" ht="16.5" customHeight="1">
      <c r="A124" s="35"/>
      <c r="B124" s="158"/>
      <c r="C124" s="193" t="s">
        <v>93</v>
      </c>
      <c r="D124" s="193" t="s">
        <v>129</v>
      </c>
      <c r="E124" s="194" t="s">
        <v>130</v>
      </c>
      <c r="F124" s="195" t="s">
        <v>131</v>
      </c>
      <c r="G124" s="196" t="s">
        <v>132</v>
      </c>
      <c r="H124" s="197">
        <v>32</v>
      </c>
      <c r="I124" s="198"/>
      <c r="J124" s="199">
        <f>ROUND(I124*H124,2)</f>
        <v>0</v>
      </c>
      <c r="K124" s="195" t="s">
        <v>133</v>
      </c>
      <c r="L124" s="200"/>
      <c r="M124" s="201" t="s">
        <v>1</v>
      </c>
      <c r="N124" s="202" t="s">
        <v>48</v>
      </c>
      <c r="O124" s="74"/>
      <c r="P124" s="168">
        <f>O124*H124</f>
        <v>0</v>
      </c>
      <c r="Q124" s="168">
        <v>0.22</v>
      </c>
      <c r="R124" s="168">
        <f>Q124*H124</f>
        <v>7.04</v>
      </c>
      <c r="S124" s="168">
        <v>0</v>
      </c>
      <c r="T124" s="16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0" t="s">
        <v>134</v>
      </c>
      <c r="AT124" s="170" t="s">
        <v>129</v>
      </c>
      <c r="AU124" s="170" t="s">
        <v>91</v>
      </c>
      <c r="AY124" s="16" t="s">
        <v>117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6" t="s">
        <v>91</v>
      </c>
      <c r="BK124" s="171">
        <f>ROUND(I124*H124,2)</f>
        <v>0</v>
      </c>
      <c r="BL124" s="16" t="s">
        <v>122</v>
      </c>
      <c r="BM124" s="170" t="s">
        <v>135</v>
      </c>
    </row>
    <row r="125" s="2" customFormat="1">
      <c r="A125" s="35"/>
      <c r="B125" s="36"/>
      <c r="C125" s="35"/>
      <c r="D125" s="172" t="s">
        <v>124</v>
      </c>
      <c r="E125" s="35"/>
      <c r="F125" s="173" t="s">
        <v>131</v>
      </c>
      <c r="G125" s="35"/>
      <c r="H125" s="35"/>
      <c r="I125" s="174"/>
      <c r="J125" s="35"/>
      <c r="K125" s="35"/>
      <c r="L125" s="36"/>
      <c r="M125" s="175"/>
      <c r="N125" s="176"/>
      <c r="O125" s="74"/>
      <c r="P125" s="74"/>
      <c r="Q125" s="74"/>
      <c r="R125" s="74"/>
      <c r="S125" s="74"/>
      <c r="T125" s="7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124</v>
      </c>
      <c r="AU125" s="16" t="s">
        <v>91</v>
      </c>
    </row>
    <row r="126" s="12" customFormat="1">
      <c r="A126" s="12"/>
      <c r="B126" s="177"/>
      <c r="C126" s="12"/>
      <c r="D126" s="172" t="s">
        <v>125</v>
      </c>
      <c r="E126" s="178" t="s">
        <v>1</v>
      </c>
      <c r="F126" s="179" t="s">
        <v>136</v>
      </c>
      <c r="G126" s="12"/>
      <c r="H126" s="180">
        <v>30.5</v>
      </c>
      <c r="I126" s="181"/>
      <c r="J126" s="12"/>
      <c r="K126" s="12"/>
      <c r="L126" s="177"/>
      <c r="M126" s="182"/>
      <c r="N126" s="183"/>
      <c r="O126" s="183"/>
      <c r="P126" s="183"/>
      <c r="Q126" s="183"/>
      <c r="R126" s="183"/>
      <c r="S126" s="183"/>
      <c r="T126" s="18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178" t="s">
        <v>125</v>
      </c>
      <c r="AU126" s="178" t="s">
        <v>91</v>
      </c>
      <c r="AV126" s="12" t="s">
        <v>93</v>
      </c>
      <c r="AW126" s="12" t="s">
        <v>36</v>
      </c>
      <c r="AX126" s="12" t="s">
        <v>83</v>
      </c>
      <c r="AY126" s="178" t="s">
        <v>117</v>
      </c>
    </row>
    <row r="127" s="12" customFormat="1">
      <c r="A127" s="12"/>
      <c r="B127" s="177"/>
      <c r="C127" s="12"/>
      <c r="D127" s="172" t="s">
        <v>125</v>
      </c>
      <c r="E127" s="178" t="s">
        <v>1</v>
      </c>
      <c r="F127" s="179" t="s">
        <v>137</v>
      </c>
      <c r="G127" s="12"/>
      <c r="H127" s="180">
        <v>1.5</v>
      </c>
      <c r="I127" s="181"/>
      <c r="J127" s="12"/>
      <c r="K127" s="12"/>
      <c r="L127" s="177"/>
      <c r="M127" s="182"/>
      <c r="N127" s="183"/>
      <c r="O127" s="183"/>
      <c r="P127" s="183"/>
      <c r="Q127" s="183"/>
      <c r="R127" s="183"/>
      <c r="S127" s="183"/>
      <c r="T127" s="18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78" t="s">
        <v>125</v>
      </c>
      <c r="AU127" s="178" t="s">
        <v>91</v>
      </c>
      <c r="AV127" s="12" t="s">
        <v>93</v>
      </c>
      <c r="AW127" s="12" t="s">
        <v>36</v>
      </c>
      <c r="AX127" s="12" t="s">
        <v>83</v>
      </c>
      <c r="AY127" s="178" t="s">
        <v>117</v>
      </c>
    </row>
    <row r="128" s="13" customFormat="1">
      <c r="A128" s="13"/>
      <c r="B128" s="185"/>
      <c r="C128" s="13"/>
      <c r="D128" s="172" t="s">
        <v>125</v>
      </c>
      <c r="E128" s="186" t="s">
        <v>1</v>
      </c>
      <c r="F128" s="187" t="s">
        <v>128</v>
      </c>
      <c r="G128" s="13"/>
      <c r="H128" s="188">
        <v>32</v>
      </c>
      <c r="I128" s="189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125</v>
      </c>
      <c r="AU128" s="186" t="s">
        <v>91</v>
      </c>
      <c r="AV128" s="13" t="s">
        <v>122</v>
      </c>
      <c r="AW128" s="13" t="s">
        <v>36</v>
      </c>
      <c r="AX128" s="13" t="s">
        <v>91</v>
      </c>
      <c r="AY128" s="186" t="s">
        <v>117</v>
      </c>
    </row>
    <row r="129" s="2" customFormat="1" ht="16.5" customHeight="1">
      <c r="A129" s="35"/>
      <c r="B129" s="158"/>
      <c r="C129" s="159" t="s">
        <v>138</v>
      </c>
      <c r="D129" s="159" t="s">
        <v>118</v>
      </c>
      <c r="E129" s="160" t="s">
        <v>139</v>
      </c>
      <c r="F129" s="161" t="s">
        <v>140</v>
      </c>
      <c r="G129" s="162" t="s">
        <v>121</v>
      </c>
      <c r="H129" s="163">
        <v>67</v>
      </c>
      <c r="I129" s="164"/>
      <c r="J129" s="165">
        <f>ROUND(I129*H129,2)</f>
        <v>0</v>
      </c>
      <c r="K129" s="161" t="s">
        <v>133</v>
      </c>
      <c r="L129" s="36"/>
      <c r="M129" s="166" t="s">
        <v>1</v>
      </c>
      <c r="N129" s="167" t="s">
        <v>48</v>
      </c>
      <c r="O129" s="74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0" t="s">
        <v>122</v>
      </c>
      <c r="AT129" s="170" t="s">
        <v>118</v>
      </c>
      <c r="AU129" s="170" t="s">
        <v>91</v>
      </c>
      <c r="AY129" s="16" t="s">
        <v>117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6" t="s">
        <v>91</v>
      </c>
      <c r="BK129" s="171">
        <f>ROUND(I129*H129,2)</f>
        <v>0</v>
      </c>
      <c r="BL129" s="16" t="s">
        <v>122</v>
      </c>
      <c r="BM129" s="170" t="s">
        <v>141</v>
      </c>
    </row>
    <row r="130" s="2" customFormat="1">
      <c r="A130" s="35"/>
      <c r="B130" s="36"/>
      <c r="C130" s="35"/>
      <c r="D130" s="172" t="s">
        <v>124</v>
      </c>
      <c r="E130" s="35"/>
      <c r="F130" s="173" t="s">
        <v>140</v>
      </c>
      <c r="G130" s="35"/>
      <c r="H130" s="35"/>
      <c r="I130" s="174"/>
      <c r="J130" s="35"/>
      <c r="K130" s="35"/>
      <c r="L130" s="36"/>
      <c r="M130" s="175"/>
      <c r="N130" s="176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124</v>
      </c>
      <c r="AU130" s="16" t="s">
        <v>91</v>
      </c>
    </row>
    <row r="131" s="12" customFormat="1">
      <c r="A131" s="12"/>
      <c r="B131" s="177"/>
      <c r="C131" s="12"/>
      <c r="D131" s="172" t="s">
        <v>125</v>
      </c>
      <c r="E131" s="178" t="s">
        <v>1</v>
      </c>
      <c r="F131" s="179" t="s">
        <v>126</v>
      </c>
      <c r="G131" s="12"/>
      <c r="H131" s="180">
        <v>61</v>
      </c>
      <c r="I131" s="181"/>
      <c r="J131" s="12"/>
      <c r="K131" s="12"/>
      <c r="L131" s="177"/>
      <c r="M131" s="182"/>
      <c r="N131" s="183"/>
      <c r="O131" s="183"/>
      <c r="P131" s="183"/>
      <c r="Q131" s="183"/>
      <c r="R131" s="183"/>
      <c r="S131" s="183"/>
      <c r="T131" s="18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78" t="s">
        <v>125</v>
      </c>
      <c r="AU131" s="178" t="s">
        <v>91</v>
      </c>
      <c r="AV131" s="12" t="s">
        <v>93</v>
      </c>
      <c r="AW131" s="12" t="s">
        <v>36</v>
      </c>
      <c r="AX131" s="12" t="s">
        <v>83</v>
      </c>
      <c r="AY131" s="178" t="s">
        <v>117</v>
      </c>
    </row>
    <row r="132" s="12" customFormat="1">
      <c r="A132" s="12"/>
      <c r="B132" s="177"/>
      <c r="C132" s="12"/>
      <c r="D132" s="172" t="s">
        <v>125</v>
      </c>
      <c r="E132" s="178" t="s">
        <v>1</v>
      </c>
      <c r="F132" s="179" t="s">
        <v>127</v>
      </c>
      <c r="G132" s="12"/>
      <c r="H132" s="180">
        <v>6</v>
      </c>
      <c r="I132" s="181"/>
      <c r="J132" s="12"/>
      <c r="K132" s="12"/>
      <c r="L132" s="177"/>
      <c r="M132" s="182"/>
      <c r="N132" s="183"/>
      <c r="O132" s="183"/>
      <c r="P132" s="183"/>
      <c r="Q132" s="183"/>
      <c r="R132" s="183"/>
      <c r="S132" s="183"/>
      <c r="T132" s="18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78" t="s">
        <v>125</v>
      </c>
      <c r="AU132" s="178" t="s">
        <v>91</v>
      </c>
      <c r="AV132" s="12" t="s">
        <v>93</v>
      </c>
      <c r="AW132" s="12" t="s">
        <v>36</v>
      </c>
      <c r="AX132" s="12" t="s">
        <v>83</v>
      </c>
      <c r="AY132" s="178" t="s">
        <v>117</v>
      </c>
    </row>
    <row r="133" s="13" customFormat="1">
      <c r="A133" s="13"/>
      <c r="B133" s="185"/>
      <c r="C133" s="13"/>
      <c r="D133" s="172" t="s">
        <v>125</v>
      </c>
      <c r="E133" s="186" t="s">
        <v>1</v>
      </c>
      <c r="F133" s="187" t="s">
        <v>128</v>
      </c>
      <c r="G133" s="13"/>
      <c r="H133" s="188">
        <v>67</v>
      </c>
      <c r="I133" s="189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125</v>
      </c>
      <c r="AU133" s="186" t="s">
        <v>91</v>
      </c>
      <c r="AV133" s="13" t="s">
        <v>122</v>
      </c>
      <c r="AW133" s="13" t="s">
        <v>36</v>
      </c>
      <c r="AX133" s="13" t="s">
        <v>91</v>
      </c>
      <c r="AY133" s="186" t="s">
        <v>117</v>
      </c>
    </row>
    <row r="134" s="2" customFormat="1" ht="16.5" customHeight="1">
      <c r="A134" s="35"/>
      <c r="B134" s="158"/>
      <c r="C134" s="193" t="s">
        <v>122</v>
      </c>
      <c r="D134" s="193" t="s">
        <v>129</v>
      </c>
      <c r="E134" s="194" t="s">
        <v>142</v>
      </c>
      <c r="F134" s="195" t="s">
        <v>143</v>
      </c>
      <c r="G134" s="196" t="s">
        <v>121</v>
      </c>
      <c r="H134" s="197">
        <v>8</v>
      </c>
      <c r="I134" s="198"/>
      <c r="J134" s="199">
        <f>ROUND(I134*H134,2)</f>
        <v>0</v>
      </c>
      <c r="K134" s="195" t="s">
        <v>1</v>
      </c>
      <c r="L134" s="200"/>
      <c r="M134" s="201" t="s">
        <v>1</v>
      </c>
      <c r="N134" s="202" t="s">
        <v>48</v>
      </c>
      <c r="O134" s="74"/>
      <c r="P134" s="168">
        <f>O134*H134</f>
        <v>0</v>
      </c>
      <c r="Q134" s="168">
        <v>0.0050000000000000001</v>
      </c>
      <c r="R134" s="168">
        <f>Q134*H134</f>
        <v>0.040000000000000001</v>
      </c>
      <c r="S134" s="168">
        <v>0</v>
      </c>
      <c r="T134" s="16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0" t="s">
        <v>134</v>
      </c>
      <c r="AT134" s="170" t="s">
        <v>129</v>
      </c>
      <c r="AU134" s="170" t="s">
        <v>91</v>
      </c>
      <c r="AY134" s="16" t="s">
        <v>117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6" t="s">
        <v>91</v>
      </c>
      <c r="BK134" s="171">
        <f>ROUND(I134*H134,2)</f>
        <v>0</v>
      </c>
      <c r="BL134" s="16" t="s">
        <v>122</v>
      </c>
      <c r="BM134" s="170" t="s">
        <v>144</v>
      </c>
    </row>
    <row r="135" s="2" customFormat="1">
      <c r="A135" s="35"/>
      <c r="B135" s="36"/>
      <c r="C135" s="35"/>
      <c r="D135" s="172" t="s">
        <v>124</v>
      </c>
      <c r="E135" s="35"/>
      <c r="F135" s="173" t="s">
        <v>143</v>
      </c>
      <c r="G135" s="35"/>
      <c r="H135" s="35"/>
      <c r="I135" s="174"/>
      <c r="J135" s="35"/>
      <c r="K135" s="35"/>
      <c r="L135" s="36"/>
      <c r="M135" s="175"/>
      <c r="N135" s="176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124</v>
      </c>
      <c r="AU135" s="16" t="s">
        <v>91</v>
      </c>
    </row>
    <row r="136" s="12" customFormat="1">
      <c r="A136" s="12"/>
      <c r="B136" s="177"/>
      <c r="C136" s="12"/>
      <c r="D136" s="172" t="s">
        <v>125</v>
      </c>
      <c r="E136" s="178" t="s">
        <v>1</v>
      </c>
      <c r="F136" s="179" t="s">
        <v>134</v>
      </c>
      <c r="G136" s="12"/>
      <c r="H136" s="180">
        <v>8</v>
      </c>
      <c r="I136" s="181"/>
      <c r="J136" s="12"/>
      <c r="K136" s="12"/>
      <c r="L136" s="177"/>
      <c r="M136" s="182"/>
      <c r="N136" s="183"/>
      <c r="O136" s="183"/>
      <c r="P136" s="183"/>
      <c r="Q136" s="183"/>
      <c r="R136" s="183"/>
      <c r="S136" s="183"/>
      <c r="T136" s="18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78" t="s">
        <v>125</v>
      </c>
      <c r="AU136" s="178" t="s">
        <v>91</v>
      </c>
      <c r="AV136" s="12" t="s">
        <v>93</v>
      </c>
      <c r="AW136" s="12" t="s">
        <v>36</v>
      </c>
      <c r="AX136" s="12" t="s">
        <v>83</v>
      </c>
      <c r="AY136" s="178" t="s">
        <v>117</v>
      </c>
    </row>
    <row r="137" s="13" customFormat="1">
      <c r="A137" s="13"/>
      <c r="B137" s="185"/>
      <c r="C137" s="13"/>
      <c r="D137" s="172" t="s">
        <v>125</v>
      </c>
      <c r="E137" s="186" t="s">
        <v>1</v>
      </c>
      <c r="F137" s="187" t="s">
        <v>128</v>
      </c>
      <c r="G137" s="13"/>
      <c r="H137" s="188">
        <v>8</v>
      </c>
      <c r="I137" s="189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125</v>
      </c>
      <c r="AU137" s="186" t="s">
        <v>91</v>
      </c>
      <c r="AV137" s="13" t="s">
        <v>122</v>
      </c>
      <c r="AW137" s="13" t="s">
        <v>36</v>
      </c>
      <c r="AX137" s="13" t="s">
        <v>91</v>
      </c>
      <c r="AY137" s="186" t="s">
        <v>117</v>
      </c>
    </row>
    <row r="138" s="2" customFormat="1" ht="21.75" customHeight="1">
      <c r="A138" s="35"/>
      <c r="B138" s="158"/>
      <c r="C138" s="193" t="s">
        <v>145</v>
      </c>
      <c r="D138" s="193" t="s">
        <v>129</v>
      </c>
      <c r="E138" s="194" t="s">
        <v>146</v>
      </c>
      <c r="F138" s="195" t="s">
        <v>147</v>
      </c>
      <c r="G138" s="196" t="s">
        <v>121</v>
      </c>
      <c r="H138" s="197">
        <v>6</v>
      </c>
      <c r="I138" s="198"/>
      <c r="J138" s="199">
        <f>ROUND(I138*H138,2)</f>
        <v>0</v>
      </c>
      <c r="K138" s="195" t="s">
        <v>1</v>
      </c>
      <c r="L138" s="200"/>
      <c r="M138" s="201" t="s">
        <v>1</v>
      </c>
      <c r="N138" s="202" t="s">
        <v>48</v>
      </c>
      <c r="O138" s="74"/>
      <c r="P138" s="168">
        <f>O138*H138</f>
        <v>0</v>
      </c>
      <c r="Q138" s="168">
        <v>0.0050000000000000001</v>
      </c>
      <c r="R138" s="168">
        <f>Q138*H138</f>
        <v>0.029999999999999999</v>
      </c>
      <c r="S138" s="168">
        <v>0</v>
      </c>
      <c r="T138" s="16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0" t="s">
        <v>134</v>
      </c>
      <c r="AT138" s="170" t="s">
        <v>129</v>
      </c>
      <c r="AU138" s="170" t="s">
        <v>91</v>
      </c>
      <c r="AY138" s="16" t="s">
        <v>117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6" t="s">
        <v>91</v>
      </c>
      <c r="BK138" s="171">
        <f>ROUND(I138*H138,2)</f>
        <v>0</v>
      </c>
      <c r="BL138" s="16" t="s">
        <v>122</v>
      </c>
      <c r="BM138" s="170" t="s">
        <v>148</v>
      </c>
    </row>
    <row r="139" s="2" customFormat="1">
      <c r="A139" s="35"/>
      <c r="B139" s="36"/>
      <c r="C139" s="35"/>
      <c r="D139" s="172" t="s">
        <v>124</v>
      </c>
      <c r="E139" s="35"/>
      <c r="F139" s="173" t="s">
        <v>147</v>
      </c>
      <c r="G139" s="35"/>
      <c r="H139" s="35"/>
      <c r="I139" s="174"/>
      <c r="J139" s="35"/>
      <c r="K139" s="35"/>
      <c r="L139" s="36"/>
      <c r="M139" s="175"/>
      <c r="N139" s="176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124</v>
      </c>
      <c r="AU139" s="16" t="s">
        <v>91</v>
      </c>
    </row>
    <row r="140" s="12" customFormat="1">
      <c r="A140" s="12"/>
      <c r="B140" s="177"/>
      <c r="C140" s="12"/>
      <c r="D140" s="172" t="s">
        <v>125</v>
      </c>
      <c r="E140" s="178" t="s">
        <v>1</v>
      </c>
      <c r="F140" s="179" t="s">
        <v>127</v>
      </c>
      <c r="G140" s="12"/>
      <c r="H140" s="180">
        <v>6</v>
      </c>
      <c r="I140" s="181"/>
      <c r="J140" s="12"/>
      <c r="K140" s="12"/>
      <c r="L140" s="177"/>
      <c r="M140" s="182"/>
      <c r="N140" s="183"/>
      <c r="O140" s="183"/>
      <c r="P140" s="183"/>
      <c r="Q140" s="183"/>
      <c r="R140" s="183"/>
      <c r="S140" s="183"/>
      <c r="T140" s="18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78" t="s">
        <v>125</v>
      </c>
      <c r="AU140" s="178" t="s">
        <v>91</v>
      </c>
      <c r="AV140" s="12" t="s">
        <v>93</v>
      </c>
      <c r="AW140" s="12" t="s">
        <v>36</v>
      </c>
      <c r="AX140" s="12" t="s">
        <v>83</v>
      </c>
      <c r="AY140" s="178" t="s">
        <v>117</v>
      </c>
    </row>
    <row r="141" s="13" customFormat="1">
      <c r="A141" s="13"/>
      <c r="B141" s="185"/>
      <c r="C141" s="13"/>
      <c r="D141" s="172" t="s">
        <v>125</v>
      </c>
      <c r="E141" s="186" t="s">
        <v>1</v>
      </c>
      <c r="F141" s="187" t="s">
        <v>128</v>
      </c>
      <c r="G141" s="13"/>
      <c r="H141" s="188">
        <v>6</v>
      </c>
      <c r="I141" s="189"/>
      <c r="J141" s="13"/>
      <c r="K141" s="13"/>
      <c r="L141" s="185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125</v>
      </c>
      <c r="AU141" s="186" t="s">
        <v>91</v>
      </c>
      <c r="AV141" s="13" t="s">
        <v>122</v>
      </c>
      <c r="AW141" s="13" t="s">
        <v>36</v>
      </c>
      <c r="AX141" s="13" t="s">
        <v>91</v>
      </c>
      <c r="AY141" s="186" t="s">
        <v>117</v>
      </c>
    </row>
    <row r="142" s="2" customFormat="1" ht="16.5" customHeight="1">
      <c r="A142" s="35"/>
      <c r="B142" s="158"/>
      <c r="C142" s="193" t="s">
        <v>127</v>
      </c>
      <c r="D142" s="193" t="s">
        <v>129</v>
      </c>
      <c r="E142" s="194" t="s">
        <v>149</v>
      </c>
      <c r="F142" s="195" t="s">
        <v>150</v>
      </c>
      <c r="G142" s="196" t="s">
        <v>121</v>
      </c>
      <c r="H142" s="197">
        <v>1</v>
      </c>
      <c r="I142" s="198"/>
      <c r="J142" s="199">
        <f>ROUND(I142*H142,2)</f>
        <v>0</v>
      </c>
      <c r="K142" s="195" t="s">
        <v>1</v>
      </c>
      <c r="L142" s="200"/>
      <c r="M142" s="201" t="s">
        <v>1</v>
      </c>
      <c r="N142" s="202" t="s">
        <v>48</v>
      </c>
      <c r="O142" s="74"/>
      <c r="P142" s="168">
        <f>O142*H142</f>
        <v>0</v>
      </c>
      <c r="Q142" s="168">
        <v>0.0050000000000000001</v>
      </c>
      <c r="R142" s="168">
        <f>Q142*H142</f>
        <v>0.0050000000000000001</v>
      </c>
      <c r="S142" s="168">
        <v>0</v>
      </c>
      <c r="T142" s="16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0" t="s">
        <v>134</v>
      </c>
      <c r="AT142" s="170" t="s">
        <v>129</v>
      </c>
      <c r="AU142" s="170" t="s">
        <v>91</v>
      </c>
      <c r="AY142" s="16" t="s">
        <v>117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6" t="s">
        <v>91</v>
      </c>
      <c r="BK142" s="171">
        <f>ROUND(I142*H142,2)</f>
        <v>0</v>
      </c>
      <c r="BL142" s="16" t="s">
        <v>122</v>
      </c>
      <c r="BM142" s="170" t="s">
        <v>151</v>
      </c>
    </row>
    <row r="143" s="2" customFormat="1">
      <c r="A143" s="35"/>
      <c r="B143" s="36"/>
      <c r="C143" s="35"/>
      <c r="D143" s="172" t="s">
        <v>124</v>
      </c>
      <c r="E143" s="35"/>
      <c r="F143" s="173" t="s">
        <v>150</v>
      </c>
      <c r="G143" s="35"/>
      <c r="H143" s="35"/>
      <c r="I143" s="174"/>
      <c r="J143" s="35"/>
      <c r="K143" s="35"/>
      <c r="L143" s="36"/>
      <c r="M143" s="175"/>
      <c r="N143" s="176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124</v>
      </c>
      <c r="AU143" s="16" t="s">
        <v>91</v>
      </c>
    </row>
    <row r="144" s="12" customFormat="1">
      <c r="A144" s="12"/>
      <c r="B144" s="177"/>
      <c r="C144" s="12"/>
      <c r="D144" s="172" t="s">
        <v>125</v>
      </c>
      <c r="E144" s="178" t="s">
        <v>1</v>
      </c>
      <c r="F144" s="179" t="s">
        <v>91</v>
      </c>
      <c r="G144" s="12"/>
      <c r="H144" s="180">
        <v>1</v>
      </c>
      <c r="I144" s="181"/>
      <c r="J144" s="12"/>
      <c r="K144" s="12"/>
      <c r="L144" s="177"/>
      <c r="M144" s="182"/>
      <c r="N144" s="183"/>
      <c r="O144" s="183"/>
      <c r="P144" s="183"/>
      <c r="Q144" s="183"/>
      <c r="R144" s="183"/>
      <c r="S144" s="183"/>
      <c r="T144" s="18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78" t="s">
        <v>125</v>
      </c>
      <c r="AU144" s="178" t="s">
        <v>91</v>
      </c>
      <c r="AV144" s="12" t="s">
        <v>93</v>
      </c>
      <c r="AW144" s="12" t="s">
        <v>36</v>
      </c>
      <c r="AX144" s="12" t="s">
        <v>83</v>
      </c>
      <c r="AY144" s="178" t="s">
        <v>117</v>
      </c>
    </row>
    <row r="145" s="13" customFormat="1">
      <c r="A145" s="13"/>
      <c r="B145" s="185"/>
      <c r="C145" s="13"/>
      <c r="D145" s="172" t="s">
        <v>125</v>
      </c>
      <c r="E145" s="186" t="s">
        <v>1</v>
      </c>
      <c r="F145" s="187" t="s">
        <v>128</v>
      </c>
      <c r="G145" s="13"/>
      <c r="H145" s="188">
        <v>1</v>
      </c>
      <c r="I145" s="189"/>
      <c r="J145" s="13"/>
      <c r="K145" s="13"/>
      <c r="L145" s="185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125</v>
      </c>
      <c r="AU145" s="186" t="s">
        <v>91</v>
      </c>
      <c r="AV145" s="13" t="s">
        <v>122</v>
      </c>
      <c r="AW145" s="13" t="s">
        <v>36</v>
      </c>
      <c r="AX145" s="13" t="s">
        <v>91</v>
      </c>
      <c r="AY145" s="186" t="s">
        <v>117</v>
      </c>
    </row>
    <row r="146" s="2" customFormat="1" ht="16.5" customHeight="1">
      <c r="A146" s="35"/>
      <c r="B146" s="158"/>
      <c r="C146" s="193" t="s">
        <v>152</v>
      </c>
      <c r="D146" s="193" t="s">
        <v>129</v>
      </c>
      <c r="E146" s="194" t="s">
        <v>153</v>
      </c>
      <c r="F146" s="195" t="s">
        <v>154</v>
      </c>
      <c r="G146" s="196" t="s">
        <v>121</v>
      </c>
      <c r="H146" s="197">
        <v>1</v>
      </c>
      <c r="I146" s="198"/>
      <c r="J146" s="199">
        <f>ROUND(I146*H146,2)</f>
        <v>0</v>
      </c>
      <c r="K146" s="195" t="s">
        <v>1</v>
      </c>
      <c r="L146" s="200"/>
      <c r="M146" s="201" t="s">
        <v>1</v>
      </c>
      <c r="N146" s="202" t="s">
        <v>48</v>
      </c>
      <c r="O146" s="74"/>
      <c r="P146" s="168">
        <f>O146*H146</f>
        <v>0</v>
      </c>
      <c r="Q146" s="168">
        <v>0.0050000000000000001</v>
      </c>
      <c r="R146" s="168">
        <f>Q146*H146</f>
        <v>0.0050000000000000001</v>
      </c>
      <c r="S146" s="168">
        <v>0</v>
      </c>
      <c r="T146" s="16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0" t="s">
        <v>134</v>
      </c>
      <c r="AT146" s="170" t="s">
        <v>129</v>
      </c>
      <c r="AU146" s="170" t="s">
        <v>91</v>
      </c>
      <c r="AY146" s="16" t="s">
        <v>117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6" t="s">
        <v>91</v>
      </c>
      <c r="BK146" s="171">
        <f>ROUND(I146*H146,2)</f>
        <v>0</v>
      </c>
      <c r="BL146" s="16" t="s">
        <v>122</v>
      </c>
      <c r="BM146" s="170" t="s">
        <v>155</v>
      </c>
    </row>
    <row r="147" s="2" customFormat="1">
      <c r="A147" s="35"/>
      <c r="B147" s="36"/>
      <c r="C147" s="35"/>
      <c r="D147" s="172" t="s">
        <v>124</v>
      </c>
      <c r="E147" s="35"/>
      <c r="F147" s="173" t="s">
        <v>154</v>
      </c>
      <c r="G147" s="35"/>
      <c r="H147" s="35"/>
      <c r="I147" s="174"/>
      <c r="J147" s="35"/>
      <c r="K147" s="35"/>
      <c r="L147" s="36"/>
      <c r="M147" s="175"/>
      <c r="N147" s="176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124</v>
      </c>
      <c r="AU147" s="16" t="s">
        <v>91</v>
      </c>
    </row>
    <row r="148" s="12" customFormat="1">
      <c r="A148" s="12"/>
      <c r="B148" s="177"/>
      <c r="C148" s="12"/>
      <c r="D148" s="172" t="s">
        <v>125</v>
      </c>
      <c r="E148" s="178" t="s">
        <v>1</v>
      </c>
      <c r="F148" s="179" t="s">
        <v>91</v>
      </c>
      <c r="G148" s="12"/>
      <c r="H148" s="180">
        <v>1</v>
      </c>
      <c r="I148" s="181"/>
      <c r="J148" s="12"/>
      <c r="K148" s="12"/>
      <c r="L148" s="177"/>
      <c r="M148" s="182"/>
      <c r="N148" s="183"/>
      <c r="O148" s="183"/>
      <c r="P148" s="183"/>
      <c r="Q148" s="183"/>
      <c r="R148" s="183"/>
      <c r="S148" s="183"/>
      <c r="T148" s="18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78" t="s">
        <v>125</v>
      </c>
      <c r="AU148" s="178" t="s">
        <v>91</v>
      </c>
      <c r="AV148" s="12" t="s">
        <v>93</v>
      </c>
      <c r="AW148" s="12" t="s">
        <v>36</v>
      </c>
      <c r="AX148" s="12" t="s">
        <v>83</v>
      </c>
      <c r="AY148" s="178" t="s">
        <v>117</v>
      </c>
    </row>
    <row r="149" s="13" customFormat="1">
      <c r="A149" s="13"/>
      <c r="B149" s="185"/>
      <c r="C149" s="13"/>
      <c r="D149" s="172" t="s">
        <v>125</v>
      </c>
      <c r="E149" s="186" t="s">
        <v>1</v>
      </c>
      <c r="F149" s="187" t="s">
        <v>128</v>
      </c>
      <c r="G149" s="13"/>
      <c r="H149" s="188">
        <v>1</v>
      </c>
      <c r="I149" s="189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125</v>
      </c>
      <c r="AU149" s="186" t="s">
        <v>91</v>
      </c>
      <c r="AV149" s="13" t="s">
        <v>122</v>
      </c>
      <c r="AW149" s="13" t="s">
        <v>36</v>
      </c>
      <c r="AX149" s="13" t="s">
        <v>91</v>
      </c>
      <c r="AY149" s="186" t="s">
        <v>117</v>
      </c>
    </row>
    <row r="150" s="2" customFormat="1" ht="16.5" customHeight="1">
      <c r="A150" s="35"/>
      <c r="B150" s="158"/>
      <c r="C150" s="193" t="s">
        <v>134</v>
      </c>
      <c r="D150" s="193" t="s">
        <v>129</v>
      </c>
      <c r="E150" s="194" t="s">
        <v>156</v>
      </c>
      <c r="F150" s="195" t="s">
        <v>157</v>
      </c>
      <c r="G150" s="196" t="s">
        <v>121</v>
      </c>
      <c r="H150" s="197">
        <v>2</v>
      </c>
      <c r="I150" s="198"/>
      <c r="J150" s="199">
        <f>ROUND(I150*H150,2)</f>
        <v>0</v>
      </c>
      <c r="K150" s="195" t="s">
        <v>1</v>
      </c>
      <c r="L150" s="200"/>
      <c r="M150" s="201" t="s">
        <v>1</v>
      </c>
      <c r="N150" s="202" t="s">
        <v>48</v>
      </c>
      <c r="O150" s="74"/>
      <c r="P150" s="168">
        <f>O150*H150</f>
        <v>0</v>
      </c>
      <c r="Q150" s="168">
        <v>0.0050000000000000001</v>
      </c>
      <c r="R150" s="168">
        <f>Q150*H150</f>
        <v>0.01</v>
      </c>
      <c r="S150" s="168">
        <v>0</v>
      </c>
      <c r="T150" s="16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0" t="s">
        <v>134</v>
      </c>
      <c r="AT150" s="170" t="s">
        <v>129</v>
      </c>
      <c r="AU150" s="170" t="s">
        <v>91</v>
      </c>
      <c r="AY150" s="16" t="s">
        <v>117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6" t="s">
        <v>91</v>
      </c>
      <c r="BK150" s="171">
        <f>ROUND(I150*H150,2)</f>
        <v>0</v>
      </c>
      <c r="BL150" s="16" t="s">
        <v>122</v>
      </c>
      <c r="BM150" s="170" t="s">
        <v>158</v>
      </c>
    </row>
    <row r="151" s="2" customFormat="1">
      <c r="A151" s="35"/>
      <c r="B151" s="36"/>
      <c r="C151" s="35"/>
      <c r="D151" s="172" t="s">
        <v>124</v>
      </c>
      <c r="E151" s="35"/>
      <c r="F151" s="173" t="s">
        <v>157</v>
      </c>
      <c r="G151" s="35"/>
      <c r="H151" s="35"/>
      <c r="I151" s="174"/>
      <c r="J151" s="35"/>
      <c r="K151" s="35"/>
      <c r="L151" s="36"/>
      <c r="M151" s="175"/>
      <c r="N151" s="176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124</v>
      </c>
      <c r="AU151" s="16" t="s">
        <v>91</v>
      </c>
    </row>
    <row r="152" s="12" customFormat="1">
      <c r="A152" s="12"/>
      <c r="B152" s="177"/>
      <c r="C152" s="12"/>
      <c r="D152" s="172" t="s">
        <v>125</v>
      </c>
      <c r="E152" s="178" t="s">
        <v>1</v>
      </c>
      <c r="F152" s="179" t="s">
        <v>93</v>
      </c>
      <c r="G152" s="12"/>
      <c r="H152" s="180">
        <v>2</v>
      </c>
      <c r="I152" s="181"/>
      <c r="J152" s="12"/>
      <c r="K152" s="12"/>
      <c r="L152" s="177"/>
      <c r="M152" s="182"/>
      <c r="N152" s="183"/>
      <c r="O152" s="183"/>
      <c r="P152" s="183"/>
      <c r="Q152" s="183"/>
      <c r="R152" s="183"/>
      <c r="S152" s="183"/>
      <c r="T152" s="18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78" t="s">
        <v>125</v>
      </c>
      <c r="AU152" s="178" t="s">
        <v>91</v>
      </c>
      <c r="AV152" s="12" t="s">
        <v>93</v>
      </c>
      <c r="AW152" s="12" t="s">
        <v>36</v>
      </c>
      <c r="AX152" s="12" t="s">
        <v>83</v>
      </c>
      <c r="AY152" s="178" t="s">
        <v>117</v>
      </c>
    </row>
    <row r="153" s="13" customFormat="1">
      <c r="A153" s="13"/>
      <c r="B153" s="185"/>
      <c r="C153" s="13"/>
      <c r="D153" s="172" t="s">
        <v>125</v>
      </c>
      <c r="E153" s="186" t="s">
        <v>1</v>
      </c>
      <c r="F153" s="187" t="s">
        <v>128</v>
      </c>
      <c r="G153" s="13"/>
      <c r="H153" s="188">
        <v>2</v>
      </c>
      <c r="I153" s="189"/>
      <c r="J153" s="13"/>
      <c r="K153" s="13"/>
      <c r="L153" s="185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125</v>
      </c>
      <c r="AU153" s="186" t="s">
        <v>91</v>
      </c>
      <c r="AV153" s="13" t="s">
        <v>122</v>
      </c>
      <c r="AW153" s="13" t="s">
        <v>36</v>
      </c>
      <c r="AX153" s="13" t="s">
        <v>91</v>
      </c>
      <c r="AY153" s="186" t="s">
        <v>117</v>
      </c>
    </row>
    <row r="154" s="2" customFormat="1" ht="21.75" customHeight="1">
      <c r="A154" s="35"/>
      <c r="B154" s="158"/>
      <c r="C154" s="193" t="s">
        <v>159</v>
      </c>
      <c r="D154" s="193" t="s">
        <v>129</v>
      </c>
      <c r="E154" s="194" t="s">
        <v>160</v>
      </c>
      <c r="F154" s="195" t="s">
        <v>161</v>
      </c>
      <c r="G154" s="196" t="s">
        <v>121</v>
      </c>
      <c r="H154" s="197">
        <v>1</v>
      </c>
      <c r="I154" s="198"/>
      <c r="J154" s="199">
        <f>ROUND(I154*H154,2)</f>
        <v>0</v>
      </c>
      <c r="K154" s="195" t="s">
        <v>1</v>
      </c>
      <c r="L154" s="200"/>
      <c r="M154" s="201" t="s">
        <v>1</v>
      </c>
      <c r="N154" s="202" t="s">
        <v>48</v>
      </c>
      <c r="O154" s="74"/>
      <c r="P154" s="168">
        <f>O154*H154</f>
        <v>0</v>
      </c>
      <c r="Q154" s="168">
        <v>0.0050000000000000001</v>
      </c>
      <c r="R154" s="168">
        <f>Q154*H154</f>
        <v>0.0050000000000000001</v>
      </c>
      <c r="S154" s="168">
        <v>0</v>
      </c>
      <c r="T154" s="16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0" t="s">
        <v>134</v>
      </c>
      <c r="AT154" s="170" t="s">
        <v>129</v>
      </c>
      <c r="AU154" s="170" t="s">
        <v>91</v>
      </c>
      <c r="AY154" s="16" t="s">
        <v>117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6" t="s">
        <v>91</v>
      </c>
      <c r="BK154" s="171">
        <f>ROUND(I154*H154,2)</f>
        <v>0</v>
      </c>
      <c r="BL154" s="16" t="s">
        <v>122</v>
      </c>
      <c r="BM154" s="170" t="s">
        <v>162</v>
      </c>
    </row>
    <row r="155" s="2" customFormat="1">
      <c r="A155" s="35"/>
      <c r="B155" s="36"/>
      <c r="C155" s="35"/>
      <c r="D155" s="172" t="s">
        <v>124</v>
      </c>
      <c r="E155" s="35"/>
      <c r="F155" s="173" t="s">
        <v>161</v>
      </c>
      <c r="G155" s="35"/>
      <c r="H155" s="35"/>
      <c r="I155" s="174"/>
      <c r="J155" s="35"/>
      <c r="K155" s="35"/>
      <c r="L155" s="36"/>
      <c r="M155" s="175"/>
      <c r="N155" s="176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124</v>
      </c>
      <c r="AU155" s="16" t="s">
        <v>91</v>
      </c>
    </row>
    <row r="156" s="12" customFormat="1">
      <c r="A156" s="12"/>
      <c r="B156" s="177"/>
      <c r="C156" s="12"/>
      <c r="D156" s="172" t="s">
        <v>125</v>
      </c>
      <c r="E156" s="178" t="s">
        <v>1</v>
      </c>
      <c r="F156" s="179" t="s">
        <v>91</v>
      </c>
      <c r="G156" s="12"/>
      <c r="H156" s="180">
        <v>1</v>
      </c>
      <c r="I156" s="181"/>
      <c r="J156" s="12"/>
      <c r="K156" s="12"/>
      <c r="L156" s="177"/>
      <c r="M156" s="182"/>
      <c r="N156" s="183"/>
      <c r="O156" s="183"/>
      <c r="P156" s="183"/>
      <c r="Q156" s="183"/>
      <c r="R156" s="183"/>
      <c r="S156" s="183"/>
      <c r="T156" s="184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78" t="s">
        <v>125</v>
      </c>
      <c r="AU156" s="178" t="s">
        <v>91</v>
      </c>
      <c r="AV156" s="12" t="s">
        <v>93</v>
      </c>
      <c r="AW156" s="12" t="s">
        <v>36</v>
      </c>
      <c r="AX156" s="12" t="s">
        <v>83</v>
      </c>
      <c r="AY156" s="178" t="s">
        <v>117</v>
      </c>
    </row>
    <row r="157" s="13" customFormat="1">
      <c r="A157" s="13"/>
      <c r="B157" s="185"/>
      <c r="C157" s="13"/>
      <c r="D157" s="172" t="s">
        <v>125</v>
      </c>
      <c r="E157" s="186" t="s">
        <v>1</v>
      </c>
      <c r="F157" s="187" t="s">
        <v>128</v>
      </c>
      <c r="G157" s="13"/>
      <c r="H157" s="188">
        <v>1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125</v>
      </c>
      <c r="AU157" s="186" t="s">
        <v>91</v>
      </c>
      <c r="AV157" s="13" t="s">
        <v>122</v>
      </c>
      <c r="AW157" s="13" t="s">
        <v>36</v>
      </c>
      <c r="AX157" s="13" t="s">
        <v>91</v>
      </c>
      <c r="AY157" s="186" t="s">
        <v>117</v>
      </c>
    </row>
    <row r="158" s="2" customFormat="1" ht="16.5" customHeight="1">
      <c r="A158" s="35"/>
      <c r="B158" s="158"/>
      <c r="C158" s="193" t="s">
        <v>163</v>
      </c>
      <c r="D158" s="193" t="s">
        <v>129</v>
      </c>
      <c r="E158" s="194" t="s">
        <v>164</v>
      </c>
      <c r="F158" s="195" t="s">
        <v>165</v>
      </c>
      <c r="G158" s="196" t="s">
        <v>121</v>
      </c>
      <c r="H158" s="197">
        <v>2</v>
      </c>
      <c r="I158" s="198"/>
      <c r="J158" s="199">
        <f>ROUND(I158*H158,2)</f>
        <v>0</v>
      </c>
      <c r="K158" s="195" t="s">
        <v>1</v>
      </c>
      <c r="L158" s="200"/>
      <c r="M158" s="201" t="s">
        <v>1</v>
      </c>
      <c r="N158" s="202" t="s">
        <v>48</v>
      </c>
      <c r="O158" s="74"/>
      <c r="P158" s="168">
        <f>O158*H158</f>
        <v>0</v>
      </c>
      <c r="Q158" s="168">
        <v>0.0050000000000000001</v>
      </c>
      <c r="R158" s="168">
        <f>Q158*H158</f>
        <v>0.01</v>
      </c>
      <c r="S158" s="168">
        <v>0</v>
      </c>
      <c r="T158" s="16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0" t="s">
        <v>134</v>
      </c>
      <c r="AT158" s="170" t="s">
        <v>129</v>
      </c>
      <c r="AU158" s="170" t="s">
        <v>91</v>
      </c>
      <c r="AY158" s="16" t="s">
        <v>117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6" t="s">
        <v>91</v>
      </c>
      <c r="BK158" s="171">
        <f>ROUND(I158*H158,2)</f>
        <v>0</v>
      </c>
      <c r="BL158" s="16" t="s">
        <v>122</v>
      </c>
      <c r="BM158" s="170" t="s">
        <v>166</v>
      </c>
    </row>
    <row r="159" s="2" customFormat="1">
      <c r="A159" s="35"/>
      <c r="B159" s="36"/>
      <c r="C159" s="35"/>
      <c r="D159" s="172" t="s">
        <v>124</v>
      </c>
      <c r="E159" s="35"/>
      <c r="F159" s="173" t="s">
        <v>165</v>
      </c>
      <c r="G159" s="35"/>
      <c r="H159" s="35"/>
      <c r="I159" s="174"/>
      <c r="J159" s="35"/>
      <c r="K159" s="35"/>
      <c r="L159" s="36"/>
      <c r="M159" s="175"/>
      <c r="N159" s="176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124</v>
      </c>
      <c r="AU159" s="16" t="s">
        <v>91</v>
      </c>
    </row>
    <row r="160" s="12" customFormat="1">
      <c r="A160" s="12"/>
      <c r="B160" s="177"/>
      <c r="C160" s="12"/>
      <c r="D160" s="172" t="s">
        <v>125</v>
      </c>
      <c r="E160" s="178" t="s">
        <v>1</v>
      </c>
      <c r="F160" s="179" t="s">
        <v>93</v>
      </c>
      <c r="G160" s="12"/>
      <c r="H160" s="180">
        <v>2</v>
      </c>
      <c r="I160" s="181"/>
      <c r="J160" s="12"/>
      <c r="K160" s="12"/>
      <c r="L160" s="177"/>
      <c r="M160" s="182"/>
      <c r="N160" s="183"/>
      <c r="O160" s="183"/>
      <c r="P160" s="183"/>
      <c r="Q160" s="183"/>
      <c r="R160" s="183"/>
      <c r="S160" s="183"/>
      <c r="T160" s="18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78" t="s">
        <v>125</v>
      </c>
      <c r="AU160" s="178" t="s">
        <v>91</v>
      </c>
      <c r="AV160" s="12" t="s">
        <v>93</v>
      </c>
      <c r="AW160" s="12" t="s">
        <v>36</v>
      </c>
      <c r="AX160" s="12" t="s">
        <v>83</v>
      </c>
      <c r="AY160" s="178" t="s">
        <v>117</v>
      </c>
    </row>
    <row r="161" s="13" customFormat="1">
      <c r="A161" s="13"/>
      <c r="B161" s="185"/>
      <c r="C161" s="13"/>
      <c r="D161" s="172" t="s">
        <v>125</v>
      </c>
      <c r="E161" s="186" t="s">
        <v>1</v>
      </c>
      <c r="F161" s="187" t="s">
        <v>128</v>
      </c>
      <c r="G161" s="13"/>
      <c r="H161" s="188">
        <v>2</v>
      </c>
      <c r="I161" s="189"/>
      <c r="J161" s="13"/>
      <c r="K161" s="13"/>
      <c r="L161" s="185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125</v>
      </c>
      <c r="AU161" s="186" t="s">
        <v>91</v>
      </c>
      <c r="AV161" s="13" t="s">
        <v>122</v>
      </c>
      <c r="AW161" s="13" t="s">
        <v>36</v>
      </c>
      <c r="AX161" s="13" t="s">
        <v>91</v>
      </c>
      <c r="AY161" s="186" t="s">
        <v>117</v>
      </c>
    </row>
    <row r="162" s="2" customFormat="1" ht="16.5" customHeight="1">
      <c r="A162" s="35"/>
      <c r="B162" s="158"/>
      <c r="C162" s="193" t="s">
        <v>167</v>
      </c>
      <c r="D162" s="193" t="s">
        <v>129</v>
      </c>
      <c r="E162" s="194" t="s">
        <v>168</v>
      </c>
      <c r="F162" s="195" t="s">
        <v>169</v>
      </c>
      <c r="G162" s="196" t="s">
        <v>121</v>
      </c>
      <c r="H162" s="197">
        <v>1</v>
      </c>
      <c r="I162" s="198"/>
      <c r="J162" s="199">
        <f>ROUND(I162*H162,2)</f>
        <v>0</v>
      </c>
      <c r="K162" s="195" t="s">
        <v>1</v>
      </c>
      <c r="L162" s="200"/>
      <c r="M162" s="201" t="s">
        <v>1</v>
      </c>
      <c r="N162" s="202" t="s">
        <v>48</v>
      </c>
      <c r="O162" s="74"/>
      <c r="P162" s="168">
        <f>O162*H162</f>
        <v>0</v>
      </c>
      <c r="Q162" s="168">
        <v>0.0050000000000000001</v>
      </c>
      <c r="R162" s="168">
        <f>Q162*H162</f>
        <v>0.0050000000000000001</v>
      </c>
      <c r="S162" s="168">
        <v>0</v>
      </c>
      <c r="T162" s="16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0" t="s">
        <v>134</v>
      </c>
      <c r="AT162" s="170" t="s">
        <v>129</v>
      </c>
      <c r="AU162" s="170" t="s">
        <v>91</v>
      </c>
      <c r="AY162" s="16" t="s">
        <v>117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6" t="s">
        <v>91</v>
      </c>
      <c r="BK162" s="171">
        <f>ROUND(I162*H162,2)</f>
        <v>0</v>
      </c>
      <c r="BL162" s="16" t="s">
        <v>122</v>
      </c>
      <c r="BM162" s="170" t="s">
        <v>170</v>
      </c>
    </row>
    <row r="163" s="2" customFormat="1">
      <c r="A163" s="35"/>
      <c r="B163" s="36"/>
      <c r="C163" s="35"/>
      <c r="D163" s="172" t="s">
        <v>124</v>
      </c>
      <c r="E163" s="35"/>
      <c r="F163" s="173" t="s">
        <v>169</v>
      </c>
      <c r="G163" s="35"/>
      <c r="H163" s="35"/>
      <c r="I163" s="174"/>
      <c r="J163" s="35"/>
      <c r="K163" s="35"/>
      <c r="L163" s="36"/>
      <c r="M163" s="175"/>
      <c r="N163" s="176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124</v>
      </c>
      <c r="AU163" s="16" t="s">
        <v>91</v>
      </c>
    </row>
    <row r="164" s="12" customFormat="1">
      <c r="A164" s="12"/>
      <c r="B164" s="177"/>
      <c r="C164" s="12"/>
      <c r="D164" s="172" t="s">
        <v>125</v>
      </c>
      <c r="E164" s="178" t="s">
        <v>1</v>
      </c>
      <c r="F164" s="179" t="s">
        <v>91</v>
      </c>
      <c r="G164" s="12"/>
      <c r="H164" s="180">
        <v>1</v>
      </c>
      <c r="I164" s="181"/>
      <c r="J164" s="12"/>
      <c r="K164" s="12"/>
      <c r="L164" s="177"/>
      <c r="M164" s="182"/>
      <c r="N164" s="183"/>
      <c r="O164" s="183"/>
      <c r="P164" s="183"/>
      <c r="Q164" s="183"/>
      <c r="R164" s="183"/>
      <c r="S164" s="183"/>
      <c r="T164" s="18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78" t="s">
        <v>125</v>
      </c>
      <c r="AU164" s="178" t="s">
        <v>91</v>
      </c>
      <c r="AV164" s="12" t="s">
        <v>93</v>
      </c>
      <c r="AW164" s="12" t="s">
        <v>36</v>
      </c>
      <c r="AX164" s="12" t="s">
        <v>83</v>
      </c>
      <c r="AY164" s="178" t="s">
        <v>117</v>
      </c>
    </row>
    <row r="165" s="13" customFormat="1">
      <c r="A165" s="13"/>
      <c r="B165" s="185"/>
      <c r="C165" s="13"/>
      <c r="D165" s="172" t="s">
        <v>125</v>
      </c>
      <c r="E165" s="186" t="s">
        <v>1</v>
      </c>
      <c r="F165" s="187" t="s">
        <v>128</v>
      </c>
      <c r="G165" s="13"/>
      <c r="H165" s="188">
        <v>1</v>
      </c>
      <c r="I165" s="189"/>
      <c r="J165" s="13"/>
      <c r="K165" s="13"/>
      <c r="L165" s="185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125</v>
      </c>
      <c r="AU165" s="186" t="s">
        <v>91</v>
      </c>
      <c r="AV165" s="13" t="s">
        <v>122</v>
      </c>
      <c r="AW165" s="13" t="s">
        <v>36</v>
      </c>
      <c r="AX165" s="13" t="s">
        <v>91</v>
      </c>
      <c r="AY165" s="186" t="s">
        <v>117</v>
      </c>
    </row>
    <row r="166" s="2" customFormat="1" ht="21.75" customHeight="1">
      <c r="A166" s="35"/>
      <c r="B166" s="158"/>
      <c r="C166" s="193" t="s">
        <v>171</v>
      </c>
      <c r="D166" s="193" t="s">
        <v>129</v>
      </c>
      <c r="E166" s="194" t="s">
        <v>172</v>
      </c>
      <c r="F166" s="195" t="s">
        <v>173</v>
      </c>
      <c r="G166" s="196" t="s">
        <v>121</v>
      </c>
      <c r="H166" s="197">
        <v>2</v>
      </c>
      <c r="I166" s="198"/>
      <c r="J166" s="199">
        <f>ROUND(I166*H166,2)</f>
        <v>0</v>
      </c>
      <c r="K166" s="195" t="s">
        <v>1</v>
      </c>
      <c r="L166" s="200"/>
      <c r="M166" s="201" t="s">
        <v>1</v>
      </c>
      <c r="N166" s="202" t="s">
        <v>48</v>
      </c>
      <c r="O166" s="74"/>
      <c r="P166" s="168">
        <f>O166*H166</f>
        <v>0</v>
      </c>
      <c r="Q166" s="168">
        <v>0.0050000000000000001</v>
      </c>
      <c r="R166" s="168">
        <f>Q166*H166</f>
        <v>0.01</v>
      </c>
      <c r="S166" s="168">
        <v>0</v>
      </c>
      <c r="T166" s="16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0" t="s">
        <v>134</v>
      </c>
      <c r="AT166" s="170" t="s">
        <v>129</v>
      </c>
      <c r="AU166" s="170" t="s">
        <v>91</v>
      </c>
      <c r="AY166" s="16" t="s">
        <v>117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6" t="s">
        <v>91</v>
      </c>
      <c r="BK166" s="171">
        <f>ROUND(I166*H166,2)</f>
        <v>0</v>
      </c>
      <c r="BL166" s="16" t="s">
        <v>122</v>
      </c>
      <c r="BM166" s="170" t="s">
        <v>174</v>
      </c>
    </row>
    <row r="167" s="2" customFormat="1">
      <c r="A167" s="35"/>
      <c r="B167" s="36"/>
      <c r="C167" s="35"/>
      <c r="D167" s="172" t="s">
        <v>124</v>
      </c>
      <c r="E167" s="35"/>
      <c r="F167" s="173" t="s">
        <v>173</v>
      </c>
      <c r="G167" s="35"/>
      <c r="H167" s="35"/>
      <c r="I167" s="174"/>
      <c r="J167" s="35"/>
      <c r="K167" s="35"/>
      <c r="L167" s="36"/>
      <c r="M167" s="175"/>
      <c r="N167" s="176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124</v>
      </c>
      <c r="AU167" s="16" t="s">
        <v>91</v>
      </c>
    </row>
    <row r="168" s="12" customFormat="1">
      <c r="A168" s="12"/>
      <c r="B168" s="177"/>
      <c r="C168" s="12"/>
      <c r="D168" s="172" t="s">
        <v>125</v>
      </c>
      <c r="E168" s="178" t="s">
        <v>1</v>
      </c>
      <c r="F168" s="179" t="s">
        <v>93</v>
      </c>
      <c r="G168" s="12"/>
      <c r="H168" s="180">
        <v>2</v>
      </c>
      <c r="I168" s="181"/>
      <c r="J168" s="12"/>
      <c r="K168" s="12"/>
      <c r="L168" s="177"/>
      <c r="M168" s="182"/>
      <c r="N168" s="183"/>
      <c r="O168" s="183"/>
      <c r="P168" s="183"/>
      <c r="Q168" s="183"/>
      <c r="R168" s="183"/>
      <c r="S168" s="183"/>
      <c r="T168" s="18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78" t="s">
        <v>125</v>
      </c>
      <c r="AU168" s="178" t="s">
        <v>91</v>
      </c>
      <c r="AV168" s="12" t="s">
        <v>93</v>
      </c>
      <c r="AW168" s="12" t="s">
        <v>36</v>
      </c>
      <c r="AX168" s="12" t="s">
        <v>83</v>
      </c>
      <c r="AY168" s="178" t="s">
        <v>117</v>
      </c>
    </row>
    <row r="169" s="13" customFormat="1">
      <c r="A169" s="13"/>
      <c r="B169" s="185"/>
      <c r="C169" s="13"/>
      <c r="D169" s="172" t="s">
        <v>125</v>
      </c>
      <c r="E169" s="186" t="s">
        <v>1</v>
      </c>
      <c r="F169" s="187" t="s">
        <v>128</v>
      </c>
      <c r="G169" s="13"/>
      <c r="H169" s="188">
        <v>2</v>
      </c>
      <c r="I169" s="189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125</v>
      </c>
      <c r="AU169" s="186" t="s">
        <v>91</v>
      </c>
      <c r="AV169" s="13" t="s">
        <v>122</v>
      </c>
      <c r="AW169" s="13" t="s">
        <v>36</v>
      </c>
      <c r="AX169" s="13" t="s">
        <v>91</v>
      </c>
      <c r="AY169" s="186" t="s">
        <v>117</v>
      </c>
    </row>
    <row r="170" s="2" customFormat="1" ht="16.5" customHeight="1">
      <c r="A170" s="35"/>
      <c r="B170" s="158"/>
      <c r="C170" s="193" t="s">
        <v>175</v>
      </c>
      <c r="D170" s="193" t="s">
        <v>129</v>
      </c>
      <c r="E170" s="194" t="s">
        <v>176</v>
      </c>
      <c r="F170" s="195" t="s">
        <v>177</v>
      </c>
      <c r="G170" s="196" t="s">
        <v>121</v>
      </c>
      <c r="H170" s="197">
        <v>6</v>
      </c>
      <c r="I170" s="198"/>
      <c r="J170" s="199">
        <f>ROUND(I170*H170,2)</f>
        <v>0</v>
      </c>
      <c r="K170" s="195" t="s">
        <v>1</v>
      </c>
      <c r="L170" s="200"/>
      <c r="M170" s="201" t="s">
        <v>1</v>
      </c>
      <c r="N170" s="202" t="s">
        <v>48</v>
      </c>
      <c r="O170" s="74"/>
      <c r="P170" s="168">
        <f>O170*H170</f>
        <v>0</v>
      </c>
      <c r="Q170" s="168">
        <v>0.0050000000000000001</v>
      </c>
      <c r="R170" s="168">
        <f>Q170*H170</f>
        <v>0.029999999999999999</v>
      </c>
      <c r="S170" s="168">
        <v>0</v>
      </c>
      <c r="T170" s="16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0" t="s">
        <v>134</v>
      </c>
      <c r="AT170" s="170" t="s">
        <v>129</v>
      </c>
      <c r="AU170" s="170" t="s">
        <v>91</v>
      </c>
      <c r="AY170" s="16" t="s">
        <v>117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6" t="s">
        <v>91</v>
      </c>
      <c r="BK170" s="171">
        <f>ROUND(I170*H170,2)</f>
        <v>0</v>
      </c>
      <c r="BL170" s="16" t="s">
        <v>122</v>
      </c>
      <c r="BM170" s="170" t="s">
        <v>178</v>
      </c>
    </row>
    <row r="171" s="2" customFormat="1">
      <c r="A171" s="35"/>
      <c r="B171" s="36"/>
      <c r="C171" s="35"/>
      <c r="D171" s="172" t="s">
        <v>124</v>
      </c>
      <c r="E171" s="35"/>
      <c r="F171" s="173" t="s">
        <v>177</v>
      </c>
      <c r="G171" s="35"/>
      <c r="H171" s="35"/>
      <c r="I171" s="174"/>
      <c r="J171" s="35"/>
      <c r="K171" s="35"/>
      <c r="L171" s="36"/>
      <c r="M171" s="175"/>
      <c r="N171" s="176"/>
      <c r="O171" s="74"/>
      <c r="P171" s="74"/>
      <c r="Q171" s="74"/>
      <c r="R171" s="74"/>
      <c r="S171" s="74"/>
      <c r="T171" s="7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6" t="s">
        <v>124</v>
      </c>
      <c r="AU171" s="16" t="s">
        <v>91</v>
      </c>
    </row>
    <row r="172" s="12" customFormat="1">
      <c r="A172" s="12"/>
      <c r="B172" s="177"/>
      <c r="C172" s="12"/>
      <c r="D172" s="172" t="s">
        <v>125</v>
      </c>
      <c r="E172" s="178" t="s">
        <v>1</v>
      </c>
      <c r="F172" s="179" t="s">
        <v>127</v>
      </c>
      <c r="G172" s="12"/>
      <c r="H172" s="180">
        <v>6</v>
      </c>
      <c r="I172" s="181"/>
      <c r="J172" s="12"/>
      <c r="K172" s="12"/>
      <c r="L172" s="177"/>
      <c r="M172" s="182"/>
      <c r="N172" s="183"/>
      <c r="O172" s="183"/>
      <c r="P172" s="183"/>
      <c r="Q172" s="183"/>
      <c r="R172" s="183"/>
      <c r="S172" s="183"/>
      <c r="T172" s="18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78" t="s">
        <v>125</v>
      </c>
      <c r="AU172" s="178" t="s">
        <v>91</v>
      </c>
      <c r="AV172" s="12" t="s">
        <v>93</v>
      </c>
      <c r="AW172" s="12" t="s">
        <v>36</v>
      </c>
      <c r="AX172" s="12" t="s">
        <v>83</v>
      </c>
      <c r="AY172" s="178" t="s">
        <v>117</v>
      </c>
    </row>
    <row r="173" s="13" customFormat="1">
      <c r="A173" s="13"/>
      <c r="B173" s="185"/>
      <c r="C173" s="13"/>
      <c r="D173" s="172" t="s">
        <v>125</v>
      </c>
      <c r="E173" s="186" t="s">
        <v>1</v>
      </c>
      <c r="F173" s="187" t="s">
        <v>128</v>
      </c>
      <c r="G173" s="13"/>
      <c r="H173" s="188">
        <v>6</v>
      </c>
      <c r="I173" s="189"/>
      <c r="J173" s="13"/>
      <c r="K173" s="13"/>
      <c r="L173" s="185"/>
      <c r="M173" s="190"/>
      <c r="N173" s="191"/>
      <c r="O173" s="191"/>
      <c r="P173" s="191"/>
      <c r="Q173" s="191"/>
      <c r="R173" s="191"/>
      <c r="S173" s="191"/>
      <c r="T173" s="19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125</v>
      </c>
      <c r="AU173" s="186" t="s">
        <v>91</v>
      </c>
      <c r="AV173" s="13" t="s">
        <v>122</v>
      </c>
      <c r="AW173" s="13" t="s">
        <v>36</v>
      </c>
      <c r="AX173" s="13" t="s">
        <v>91</v>
      </c>
      <c r="AY173" s="186" t="s">
        <v>117</v>
      </c>
    </row>
    <row r="174" s="2" customFormat="1" ht="16.5" customHeight="1">
      <c r="A174" s="35"/>
      <c r="B174" s="158"/>
      <c r="C174" s="193" t="s">
        <v>179</v>
      </c>
      <c r="D174" s="193" t="s">
        <v>129</v>
      </c>
      <c r="E174" s="194" t="s">
        <v>180</v>
      </c>
      <c r="F174" s="195" t="s">
        <v>181</v>
      </c>
      <c r="G174" s="196" t="s">
        <v>121</v>
      </c>
      <c r="H174" s="197">
        <v>1</v>
      </c>
      <c r="I174" s="198"/>
      <c r="J174" s="199">
        <f>ROUND(I174*H174,2)</f>
        <v>0</v>
      </c>
      <c r="K174" s="195" t="s">
        <v>1</v>
      </c>
      <c r="L174" s="200"/>
      <c r="M174" s="201" t="s">
        <v>1</v>
      </c>
      <c r="N174" s="202" t="s">
        <v>48</v>
      </c>
      <c r="O174" s="74"/>
      <c r="P174" s="168">
        <f>O174*H174</f>
        <v>0</v>
      </c>
      <c r="Q174" s="168">
        <v>0.0050000000000000001</v>
      </c>
      <c r="R174" s="168">
        <f>Q174*H174</f>
        <v>0.0050000000000000001</v>
      </c>
      <c r="S174" s="168">
        <v>0</v>
      </c>
      <c r="T174" s="16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0" t="s">
        <v>134</v>
      </c>
      <c r="AT174" s="170" t="s">
        <v>129</v>
      </c>
      <c r="AU174" s="170" t="s">
        <v>91</v>
      </c>
      <c r="AY174" s="16" t="s">
        <v>117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6" t="s">
        <v>91</v>
      </c>
      <c r="BK174" s="171">
        <f>ROUND(I174*H174,2)</f>
        <v>0</v>
      </c>
      <c r="BL174" s="16" t="s">
        <v>122</v>
      </c>
      <c r="BM174" s="170" t="s">
        <v>182</v>
      </c>
    </row>
    <row r="175" s="2" customFormat="1">
      <c r="A175" s="35"/>
      <c r="B175" s="36"/>
      <c r="C175" s="35"/>
      <c r="D175" s="172" t="s">
        <v>124</v>
      </c>
      <c r="E175" s="35"/>
      <c r="F175" s="173" t="s">
        <v>181</v>
      </c>
      <c r="G175" s="35"/>
      <c r="H175" s="35"/>
      <c r="I175" s="174"/>
      <c r="J175" s="35"/>
      <c r="K175" s="35"/>
      <c r="L175" s="36"/>
      <c r="M175" s="175"/>
      <c r="N175" s="176"/>
      <c r="O175" s="74"/>
      <c r="P175" s="74"/>
      <c r="Q175" s="74"/>
      <c r="R175" s="74"/>
      <c r="S175" s="74"/>
      <c r="T175" s="7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6" t="s">
        <v>124</v>
      </c>
      <c r="AU175" s="16" t="s">
        <v>91</v>
      </c>
    </row>
    <row r="176" s="12" customFormat="1">
      <c r="A176" s="12"/>
      <c r="B176" s="177"/>
      <c r="C176" s="12"/>
      <c r="D176" s="172" t="s">
        <v>125</v>
      </c>
      <c r="E176" s="178" t="s">
        <v>1</v>
      </c>
      <c r="F176" s="179" t="s">
        <v>91</v>
      </c>
      <c r="G176" s="12"/>
      <c r="H176" s="180">
        <v>1</v>
      </c>
      <c r="I176" s="181"/>
      <c r="J176" s="12"/>
      <c r="K176" s="12"/>
      <c r="L176" s="177"/>
      <c r="M176" s="182"/>
      <c r="N176" s="183"/>
      <c r="O176" s="183"/>
      <c r="P176" s="183"/>
      <c r="Q176" s="183"/>
      <c r="R176" s="183"/>
      <c r="S176" s="183"/>
      <c r="T176" s="18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78" t="s">
        <v>125</v>
      </c>
      <c r="AU176" s="178" t="s">
        <v>91</v>
      </c>
      <c r="AV176" s="12" t="s">
        <v>93</v>
      </c>
      <c r="AW176" s="12" t="s">
        <v>36</v>
      </c>
      <c r="AX176" s="12" t="s">
        <v>83</v>
      </c>
      <c r="AY176" s="178" t="s">
        <v>117</v>
      </c>
    </row>
    <row r="177" s="13" customFormat="1">
      <c r="A177" s="13"/>
      <c r="B177" s="185"/>
      <c r="C177" s="13"/>
      <c r="D177" s="172" t="s">
        <v>125</v>
      </c>
      <c r="E177" s="186" t="s">
        <v>1</v>
      </c>
      <c r="F177" s="187" t="s">
        <v>128</v>
      </c>
      <c r="G177" s="13"/>
      <c r="H177" s="188">
        <v>1</v>
      </c>
      <c r="I177" s="189"/>
      <c r="J177" s="13"/>
      <c r="K177" s="13"/>
      <c r="L177" s="185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125</v>
      </c>
      <c r="AU177" s="186" t="s">
        <v>91</v>
      </c>
      <c r="AV177" s="13" t="s">
        <v>122</v>
      </c>
      <c r="AW177" s="13" t="s">
        <v>36</v>
      </c>
      <c r="AX177" s="13" t="s">
        <v>91</v>
      </c>
      <c r="AY177" s="186" t="s">
        <v>117</v>
      </c>
    </row>
    <row r="178" s="2" customFormat="1" ht="21.75" customHeight="1">
      <c r="A178" s="35"/>
      <c r="B178" s="158"/>
      <c r="C178" s="193" t="s">
        <v>8</v>
      </c>
      <c r="D178" s="193" t="s">
        <v>129</v>
      </c>
      <c r="E178" s="194" t="s">
        <v>183</v>
      </c>
      <c r="F178" s="195" t="s">
        <v>184</v>
      </c>
      <c r="G178" s="196" t="s">
        <v>121</v>
      </c>
      <c r="H178" s="197">
        <v>5</v>
      </c>
      <c r="I178" s="198"/>
      <c r="J178" s="199">
        <f>ROUND(I178*H178,2)</f>
        <v>0</v>
      </c>
      <c r="K178" s="195" t="s">
        <v>1</v>
      </c>
      <c r="L178" s="200"/>
      <c r="M178" s="201" t="s">
        <v>1</v>
      </c>
      <c r="N178" s="202" t="s">
        <v>48</v>
      </c>
      <c r="O178" s="74"/>
      <c r="P178" s="168">
        <f>O178*H178</f>
        <v>0</v>
      </c>
      <c r="Q178" s="168">
        <v>0.0050000000000000001</v>
      </c>
      <c r="R178" s="168">
        <f>Q178*H178</f>
        <v>0.025000000000000001</v>
      </c>
      <c r="S178" s="168">
        <v>0</v>
      </c>
      <c r="T178" s="16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0" t="s">
        <v>134</v>
      </c>
      <c r="AT178" s="170" t="s">
        <v>129</v>
      </c>
      <c r="AU178" s="170" t="s">
        <v>91</v>
      </c>
      <c r="AY178" s="16" t="s">
        <v>117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6" t="s">
        <v>91</v>
      </c>
      <c r="BK178" s="171">
        <f>ROUND(I178*H178,2)</f>
        <v>0</v>
      </c>
      <c r="BL178" s="16" t="s">
        <v>122</v>
      </c>
      <c r="BM178" s="170" t="s">
        <v>185</v>
      </c>
    </row>
    <row r="179" s="2" customFormat="1">
      <c r="A179" s="35"/>
      <c r="B179" s="36"/>
      <c r="C179" s="35"/>
      <c r="D179" s="172" t="s">
        <v>124</v>
      </c>
      <c r="E179" s="35"/>
      <c r="F179" s="173" t="s">
        <v>184</v>
      </c>
      <c r="G179" s="35"/>
      <c r="H179" s="35"/>
      <c r="I179" s="174"/>
      <c r="J179" s="35"/>
      <c r="K179" s="35"/>
      <c r="L179" s="36"/>
      <c r="M179" s="175"/>
      <c r="N179" s="176"/>
      <c r="O179" s="74"/>
      <c r="P179" s="74"/>
      <c r="Q179" s="74"/>
      <c r="R179" s="74"/>
      <c r="S179" s="74"/>
      <c r="T179" s="7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6" t="s">
        <v>124</v>
      </c>
      <c r="AU179" s="16" t="s">
        <v>91</v>
      </c>
    </row>
    <row r="180" s="12" customFormat="1">
      <c r="A180" s="12"/>
      <c r="B180" s="177"/>
      <c r="C180" s="12"/>
      <c r="D180" s="172" t="s">
        <v>125</v>
      </c>
      <c r="E180" s="178" t="s">
        <v>1</v>
      </c>
      <c r="F180" s="179" t="s">
        <v>145</v>
      </c>
      <c r="G180" s="12"/>
      <c r="H180" s="180">
        <v>5</v>
      </c>
      <c r="I180" s="181"/>
      <c r="J180" s="12"/>
      <c r="K180" s="12"/>
      <c r="L180" s="177"/>
      <c r="M180" s="182"/>
      <c r="N180" s="183"/>
      <c r="O180" s="183"/>
      <c r="P180" s="183"/>
      <c r="Q180" s="183"/>
      <c r="R180" s="183"/>
      <c r="S180" s="183"/>
      <c r="T180" s="184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78" t="s">
        <v>125</v>
      </c>
      <c r="AU180" s="178" t="s">
        <v>91</v>
      </c>
      <c r="AV180" s="12" t="s">
        <v>93</v>
      </c>
      <c r="AW180" s="12" t="s">
        <v>36</v>
      </c>
      <c r="AX180" s="12" t="s">
        <v>83</v>
      </c>
      <c r="AY180" s="178" t="s">
        <v>117</v>
      </c>
    </row>
    <row r="181" s="13" customFormat="1">
      <c r="A181" s="13"/>
      <c r="B181" s="185"/>
      <c r="C181" s="13"/>
      <c r="D181" s="172" t="s">
        <v>125</v>
      </c>
      <c r="E181" s="186" t="s">
        <v>1</v>
      </c>
      <c r="F181" s="187" t="s">
        <v>128</v>
      </c>
      <c r="G181" s="13"/>
      <c r="H181" s="188">
        <v>5</v>
      </c>
      <c r="I181" s="189"/>
      <c r="J181" s="13"/>
      <c r="K181" s="13"/>
      <c r="L181" s="185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125</v>
      </c>
      <c r="AU181" s="186" t="s">
        <v>91</v>
      </c>
      <c r="AV181" s="13" t="s">
        <v>122</v>
      </c>
      <c r="AW181" s="13" t="s">
        <v>36</v>
      </c>
      <c r="AX181" s="13" t="s">
        <v>91</v>
      </c>
      <c r="AY181" s="186" t="s">
        <v>117</v>
      </c>
    </row>
    <row r="182" s="2" customFormat="1" ht="16.5" customHeight="1">
      <c r="A182" s="35"/>
      <c r="B182" s="158"/>
      <c r="C182" s="193" t="s">
        <v>186</v>
      </c>
      <c r="D182" s="193" t="s">
        <v>129</v>
      </c>
      <c r="E182" s="194" t="s">
        <v>187</v>
      </c>
      <c r="F182" s="195" t="s">
        <v>188</v>
      </c>
      <c r="G182" s="196" t="s">
        <v>121</v>
      </c>
      <c r="H182" s="197">
        <v>25</v>
      </c>
      <c r="I182" s="198"/>
      <c r="J182" s="199">
        <f>ROUND(I182*H182,2)</f>
        <v>0</v>
      </c>
      <c r="K182" s="195" t="s">
        <v>1</v>
      </c>
      <c r="L182" s="200"/>
      <c r="M182" s="201" t="s">
        <v>1</v>
      </c>
      <c r="N182" s="202" t="s">
        <v>48</v>
      </c>
      <c r="O182" s="74"/>
      <c r="P182" s="168">
        <f>O182*H182</f>
        <v>0</v>
      </c>
      <c r="Q182" s="168">
        <v>0.0050000000000000001</v>
      </c>
      <c r="R182" s="168">
        <f>Q182*H182</f>
        <v>0.125</v>
      </c>
      <c r="S182" s="168">
        <v>0</v>
      </c>
      <c r="T182" s="16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0" t="s">
        <v>134</v>
      </c>
      <c r="AT182" s="170" t="s">
        <v>129</v>
      </c>
      <c r="AU182" s="170" t="s">
        <v>91</v>
      </c>
      <c r="AY182" s="16" t="s">
        <v>117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6" t="s">
        <v>91</v>
      </c>
      <c r="BK182" s="171">
        <f>ROUND(I182*H182,2)</f>
        <v>0</v>
      </c>
      <c r="BL182" s="16" t="s">
        <v>122</v>
      </c>
      <c r="BM182" s="170" t="s">
        <v>189</v>
      </c>
    </row>
    <row r="183" s="2" customFormat="1">
      <c r="A183" s="35"/>
      <c r="B183" s="36"/>
      <c r="C183" s="35"/>
      <c r="D183" s="172" t="s">
        <v>124</v>
      </c>
      <c r="E183" s="35"/>
      <c r="F183" s="173" t="s">
        <v>188</v>
      </c>
      <c r="G183" s="35"/>
      <c r="H183" s="35"/>
      <c r="I183" s="174"/>
      <c r="J183" s="35"/>
      <c r="K183" s="35"/>
      <c r="L183" s="36"/>
      <c r="M183" s="175"/>
      <c r="N183" s="176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124</v>
      </c>
      <c r="AU183" s="16" t="s">
        <v>91</v>
      </c>
    </row>
    <row r="184" s="12" customFormat="1">
      <c r="A184" s="12"/>
      <c r="B184" s="177"/>
      <c r="C184" s="12"/>
      <c r="D184" s="172" t="s">
        <v>125</v>
      </c>
      <c r="E184" s="178" t="s">
        <v>1</v>
      </c>
      <c r="F184" s="179" t="s">
        <v>190</v>
      </c>
      <c r="G184" s="12"/>
      <c r="H184" s="180">
        <v>25</v>
      </c>
      <c r="I184" s="181"/>
      <c r="J184" s="12"/>
      <c r="K184" s="12"/>
      <c r="L184" s="177"/>
      <c r="M184" s="182"/>
      <c r="N184" s="183"/>
      <c r="O184" s="183"/>
      <c r="P184" s="183"/>
      <c r="Q184" s="183"/>
      <c r="R184" s="183"/>
      <c r="S184" s="183"/>
      <c r="T184" s="18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78" t="s">
        <v>125</v>
      </c>
      <c r="AU184" s="178" t="s">
        <v>91</v>
      </c>
      <c r="AV184" s="12" t="s">
        <v>93</v>
      </c>
      <c r="AW184" s="12" t="s">
        <v>36</v>
      </c>
      <c r="AX184" s="12" t="s">
        <v>83</v>
      </c>
      <c r="AY184" s="178" t="s">
        <v>117</v>
      </c>
    </row>
    <row r="185" s="13" customFormat="1">
      <c r="A185" s="13"/>
      <c r="B185" s="185"/>
      <c r="C185" s="13"/>
      <c r="D185" s="172" t="s">
        <v>125</v>
      </c>
      <c r="E185" s="186" t="s">
        <v>1</v>
      </c>
      <c r="F185" s="187" t="s">
        <v>128</v>
      </c>
      <c r="G185" s="13"/>
      <c r="H185" s="188">
        <v>25</v>
      </c>
      <c r="I185" s="189"/>
      <c r="J185" s="13"/>
      <c r="K185" s="13"/>
      <c r="L185" s="185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125</v>
      </c>
      <c r="AU185" s="186" t="s">
        <v>91</v>
      </c>
      <c r="AV185" s="13" t="s">
        <v>122</v>
      </c>
      <c r="AW185" s="13" t="s">
        <v>36</v>
      </c>
      <c r="AX185" s="13" t="s">
        <v>91</v>
      </c>
      <c r="AY185" s="186" t="s">
        <v>117</v>
      </c>
    </row>
    <row r="186" s="2" customFormat="1" ht="16.5" customHeight="1">
      <c r="A186" s="35"/>
      <c r="B186" s="158"/>
      <c r="C186" s="193" t="s">
        <v>191</v>
      </c>
      <c r="D186" s="193" t="s">
        <v>129</v>
      </c>
      <c r="E186" s="194" t="s">
        <v>192</v>
      </c>
      <c r="F186" s="195" t="s">
        <v>193</v>
      </c>
      <c r="G186" s="196" t="s">
        <v>121</v>
      </c>
      <c r="H186" s="197">
        <v>2</v>
      </c>
      <c r="I186" s="198"/>
      <c r="J186" s="199">
        <f>ROUND(I186*H186,2)</f>
        <v>0</v>
      </c>
      <c r="K186" s="195" t="s">
        <v>1</v>
      </c>
      <c r="L186" s="200"/>
      <c r="M186" s="201" t="s">
        <v>1</v>
      </c>
      <c r="N186" s="202" t="s">
        <v>48</v>
      </c>
      <c r="O186" s="74"/>
      <c r="P186" s="168">
        <f>O186*H186</f>
        <v>0</v>
      </c>
      <c r="Q186" s="168">
        <v>0.0050000000000000001</v>
      </c>
      <c r="R186" s="168">
        <f>Q186*H186</f>
        <v>0.01</v>
      </c>
      <c r="S186" s="168">
        <v>0</v>
      </c>
      <c r="T186" s="16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0" t="s">
        <v>134</v>
      </c>
      <c r="AT186" s="170" t="s">
        <v>129</v>
      </c>
      <c r="AU186" s="170" t="s">
        <v>91</v>
      </c>
      <c r="AY186" s="16" t="s">
        <v>117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6" t="s">
        <v>91</v>
      </c>
      <c r="BK186" s="171">
        <f>ROUND(I186*H186,2)</f>
        <v>0</v>
      </c>
      <c r="BL186" s="16" t="s">
        <v>122</v>
      </c>
      <c r="BM186" s="170" t="s">
        <v>194</v>
      </c>
    </row>
    <row r="187" s="2" customFormat="1">
      <c r="A187" s="35"/>
      <c r="B187" s="36"/>
      <c r="C187" s="35"/>
      <c r="D187" s="172" t="s">
        <v>124</v>
      </c>
      <c r="E187" s="35"/>
      <c r="F187" s="173" t="s">
        <v>193</v>
      </c>
      <c r="G187" s="35"/>
      <c r="H187" s="35"/>
      <c r="I187" s="174"/>
      <c r="J187" s="35"/>
      <c r="K187" s="35"/>
      <c r="L187" s="36"/>
      <c r="M187" s="175"/>
      <c r="N187" s="176"/>
      <c r="O187" s="74"/>
      <c r="P187" s="74"/>
      <c r="Q187" s="74"/>
      <c r="R187" s="74"/>
      <c r="S187" s="74"/>
      <c r="T187" s="7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6" t="s">
        <v>124</v>
      </c>
      <c r="AU187" s="16" t="s">
        <v>91</v>
      </c>
    </row>
    <row r="188" s="12" customFormat="1">
      <c r="A188" s="12"/>
      <c r="B188" s="177"/>
      <c r="C188" s="12"/>
      <c r="D188" s="172" t="s">
        <v>125</v>
      </c>
      <c r="E188" s="178" t="s">
        <v>1</v>
      </c>
      <c r="F188" s="179" t="s">
        <v>93</v>
      </c>
      <c r="G188" s="12"/>
      <c r="H188" s="180">
        <v>2</v>
      </c>
      <c r="I188" s="181"/>
      <c r="J188" s="12"/>
      <c r="K188" s="12"/>
      <c r="L188" s="177"/>
      <c r="M188" s="182"/>
      <c r="N188" s="183"/>
      <c r="O188" s="183"/>
      <c r="P188" s="183"/>
      <c r="Q188" s="183"/>
      <c r="R188" s="183"/>
      <c r="S188" s="183"/>
      <c r="T188" s="184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78" t="s">
        <v>125</v>
      </c>
      <c r="AU188" s="178" t="s">
        <v>91</v>
      </c>
      <c r="AV188" s="12" t="s">
        <v>93</v>
      </c>
      <c r="AW188" s="12" t="s">
        <v>36</v>
      </c>
      <c r="AX188" s="12" t="s">
        <v>83</v>
      </c>
      <c r="AY188" s="178" t="s">
        <v>117</v>
      </c>
    </row>
    <row r="189" s="13" customFormat="1">
      <c r="A189" s="13"/>
      <c r="B189" s="185"/>
      <c r="C189" s="13"/>
      <c r="D189" s="172" t="s">
        <v>125</v>
      </c>
      <c r="E189" s="186" t="s">
        <v>1</v>
      </c>
      <c r="F189" s="187" t="s">
        <v>128</v>
      </c>
      <c r="G189" s="13"/>
      <c r="H189" s="188">
        <v>2</v>
      </c>
      <c r="I189" s="189"/>
      <c r="J189" s="13"/>
      <c r="K189" s="13"/>
      <c r="L189" s="185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125</v>
      </c>
      <c r="AU189" s="186" t="s">
        <v>91</v>
      </c>
      <c r="AV189" s="13" t="s">
        <v>122</v>
      </c>
      <c r="AW189" s="13" t="s">
        <v>36</v>
      </c>
      <c r="AX189" s="13" t="s">
        <v>91</v>
      </c>
      <c r="AY189" s="186" t="s">
        <v>117</v>
      </c>
    </row>
    <row r="190" s="2" customFormat="1" ht="16.5" customHeight="1">
      <c r="A190" s="35"/>
      <c r="B190" s="158"/>
      <c r="C190" s="193" t="s">
        <v>195</v>
      </c>
      <c r="D190" s="193" t="s">
        <v>129</v>
      </c>
      <c r="E190" s="194" t="s">
        <v>196</v>
      </c>
      <c r="F190" s="195" t="s">
        <v>197</v>
      </c>
      <c r="G190" s="196" t="s">
        <v>121</v>
      </c>
      <c r="H190" s="197">
        <v>4</v>
      </c>
      <c r="I190" s="198"/>
      <c r="J190" s="199">
        <f>ROUND(I190*H190,2)</f>
        <v>0</v>
      </c>
      <c r="K190" s="195" t="s">
        <v>1</v>
      </c>
      <c r="L190" s="200"/>
      <c r="M190" s="201" t="s">
        <v>1</v>
      </c>
      <c r="N190" s="202" t="s">
        <v>48</v>
      </c>
      <c r="O190" s="74"/>
      <c r="P190" s="168">
        <f>O190*H190</f>
        <v>0</v>
      </c>
      <c r="Q190" s="168">
        <v>0.0050000000000000001</v>
      </c>
      <c r="R190" s="168">
        <f>Q190*H190</f>
        <v>0.02</v>
      </c>
      <c r="S190" s="168">
        <v>0</v>
      </c>
      <c r="T190" s="16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0" t="s">
        <v>134</v>
      </c>
      <c r="AT190" s="170" t="s">
        <v>129</v>
      </c>
      <c r="AU190" s="170" t="s">
        <v>91</v>
      </c>
      <c r="AY190" s="16" t="s">
        <v>117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6" t="s">
        <v>91</v>
      </c>
      <c r="BK190" s="171">
        <f>ROUND(I190*H190,2)</f>
        <v>0</v>
      </c>
      <c r="BL190" s="16" t="s">
        <v>122</v>
      </c>
      <c r="BM190" s="170" t="s">
        <v>198</v>
      </c>
    </row>
    <row r="191" s="2" customFormat="1">
      <c r="A191" s="35"/>
      <c r="B191" s="36"/>
      <c r="C191" s="35"/>
      <c r="D191" s="172" t="s">
        <v>124</v>
      </c>
      <c r="E191" s="35"/>
      <c r="F191" s="173" t="s">
        <v>197</v>
      </c>
      <c r="G191" s="35"/>
      <c r="H191" s="35"/>
      <c r="I191" s="174"/>
      <c r="J191" s="35"/>
      <c r="K191" s="35"/>
      <c r="L191" s="36"/>
      <c r="M191" s="175"/>
      <c r="N191" s="176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124</v>
      </c>
      <c r="AU191" s="16" t="s">
        <v>91</v>
      </c>
    </row>
    <row r="192" s="12" customFormat="1">
      <c r="A192" s="12"/>
      <c r="B192" s="177"/>
      <c r="C192" s="12"/>
      <c r="D192" s="172" t="s">
        <v>125</v>
      </c>
      <c r="E192" s="178" t="s">
        <v>1</v>
      </c>
      <c r="F192" s="179" t="s">
        <v>122</v>
      </c>
      <c r="G192" s="12"/>
      <c r="H192" s="180">
        <v>4</v>
      </c>
      <c r="I192" s="181"/>
      <c r="J192" s="12"/>
      <c r="K192" s="12"/>
      <c r="L192" s="177"/>
      <c r="M192" s="182"/>
      <c r="N192" s="183"/>
      <c r="O192" s="183"/>
      <c r="P192" s="183"/>
      <c r="Q192" s="183"/>
      <c r="R192" s="183"/>
      <c r="S192" s="183"/>
      <c r="T192" s="184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78" t="s">
        <v>125</v>
      </c>
      <c r="AU192" s="178" t="s">
        <v>91</v>
      </c>
      <c r="AV192" s="12" t="s">
        <v>93</v>
      </c>
      <c r="AW192" s="12" t="s">
        <v>36</v>
      </c>
      <c r="AX192" s="12" t="s">
        <v>83</v>
      </c>
      <c r="AY192" s="178" t="s">
        <v>117</v>
      </c>
    </row>
    <row r="193" s="13" customFormat="1">
      <c r="A193" s="13"/>
      <c r="B193" s="185"/>
      <c r="C193" s="13"/>
      <c r="D193" s="172" t="s">
        <v>125</v>
      </c>
      <c r="E193" s="186" t="s">
        <v>1</v>
      </c>
      <c r="F193" s="187" t="s">
        <v>128</v>
      </c>
      <c r="G193" s="13"/>
      <c r="H193" s="188">
        <v>4</v>
      </c>
      <c r="I193" s="189"/>
      <c r="J193" s="13"/>
      <c r="K193" s="13"/>
      <c r="L193" s="185"/>
      <c r="M193" s="190"/>
      <c r="N193" s="191"/>
      <c r="O193" s="191"/>
      <c r="P193" s="191"/>
      <c r="Q193" s="191"/>
      <c r="R193" s="191"/>
      <c r="S193" s="191"/>
      <c r="T193" s="19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6" t="s">
        <v>125</v>
      </c>
      <c r="AU193" s="186" t="s">
        <v>91</v>
      </c>
      <c r="AV193" s="13" t="s">
        <v>122</v>
      </c>
      <c r="AW193" s="13" t="s">
        <v>36</v>
      </c>
      <c r="AX193" s="13" t="s">
        <v>91</v>
      </c>
      <c r="AY193" s="186" t="s">
        <v>117</v>
      </c>
    </row>
    <row r="194" s="2" customFormat="1" ht="16.5" customHeight="1">
      <c r="A194" s="35"/>
      <c r="B194" s="158"/>
      <c r="C194" s="159" t="s">
        <v>199</v>
      </c>
      <c r="D194" s="159" t="s">
        <v>118</v>
      </c>
      <c r="E194" s="160" t="s">
        <v>200</v>
      </c>
      <c r="F194" s="161" t="s">
        <v>201</v>
      </c>
      <c r="G194" s="162" t="s">
        <v>121</v>
      </c>
      <c r="H194" s="163">
        <v>61</v>
      </c>
      <c r="I194" s="164"/>
      <c r="J194" s="165">
        <f>ROUND(I194*H194,2)</f>
        <v>0</v>
      </c>
      <c r="K194" s="161" t="s">
        <v>133</v>
      </c>
      <c r="L194" s="36"/>
      <c r="M194" s="166" t="s">
        <v>1</v>
      </c>
      <c r="N194" s="167" t="s">
        <v>48</v>
      </c>
      <c r="O194" s="74"/>
      <c r="P194" s="168">
        <f>O194*H194</f>
        <v>0</v>
      </c>
      <c r="Q194" s="168">
        <v>6.0000000000000002E-05</v>
      </c>
      <c r="R194" s="168">
        <f>Q194*H194</f>
        <v>0.0036600000000000001</v>
      </c>
      <c r="S194" s="168">
        <v>0</v>
      </c>
      <c r="T194" s="16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0" t="s">
        <v>122</v>
      </c>
      <c r="AT194" s="170" t="s">
        <v>118</v>
      </c>
      <c r="AU194" s="170" t="s">
        <v>91</v>
      </c>
      <c r="AY194" s="16" t="s">
        <v>117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6" t="s">
        <v>91</v>
      </c>
      <c r="BK194" s="171">
        <f>ROUND(I194*H194,2)</f>
        <v>0</v>
      </c>
      <c r="BL194" s="16" t="s">
        <v>122</v>
      </c>
      <c r="BM194" s="170" t="s">
        <v>202</v>
      </c>
    </row>
    <row r="195" s="2" customFormat="1">
      <c r="A195" s="35"/>
      <c r="B195" s="36"/>
      <c r="C195" s="35"/>
      <c r="D195" s="172" t="s">
        <v>124</v>
      </c>
      <c r="E195" s="35"/>
      <c r="F195" s="173" t="s">
        <v>201</v>
      </c>
      <c r="G195" s="35"/>
      <c r="H195" s="35"/>
      <c r="I195" s="174"/>
      <c r="J195" s="35"/>
      <c r="K195" s="35"/>
      <c r="L195" s="36"/>
      <c r="M195" s="175"/>
      <c r="N195" s="176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124</v>
      </c>
      <c r="AU195" s="16" t="s">
        <v>91</v>
      </c>
    </row>
    <row r="196" s="12" customFormat="1">
      <c r="A196" s="12"/>
      <c r="B196" s="177"/>
      <c r="C196" s="12"/>
      <c r="D196" s="172" t="s">
        <v>125</v>
      </c>
      <c r="E196" s="178" t="s">
        <v>1</v>
      </c>
      <c r="F196" s="179" t="s">
        <v>126</v>
      </c>
      <c r="G196" s="12"/>
      <c r="H196" s="180">
        <v>61</v>
      </c>
      <c r="I196" s="181"/>
      <c r="J196" s="12"/>
      <c r="K196" s="12"/>
      <c r="L196" s="177"/>
      <c r="M196" s="182"/>
      <c r="N196" s="183"/>
      <c r="O196" s="183"/>
      <c r="P196" s="183"/>
      <c r="Q196" s="183"/>
      <c r="R196" s="183"/>
      <c r="S196" s="183"/>
      <c r="T196" s="184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78" t="s">
        <v>125</v>
      </c>
      <c r="AU196" s="178" t="s">
        <v>91</v>
      </c>
      <c r="AV196" s="12" t="s">
        <v>93</v>
      </c>
      <c r="AW196" s="12" t="s">
        <v>36</v>
      </c>
      <c r="AX196" s="12" t="s">
        <v>83</v>
      </c>
      <c r="AY196" s="178" t="s">
        <v>117</v>
      </c>
    </row>
    <row r="197" s="13" customFormat="1">
      <c r="A197" s="13"/>
      <c r="B197" s="185"/>
      <c r="C197" s="13"/>
      <c r="D197" s="172" t="s">
        <v>125</v>
      </c>
      <c r="E197" s="186" t="s">
        <v>1</v>
      </c>
      <c r="F197" s="187" t="s">
        <v>128</v>
      </c>
      <c r="G197" s="13"/>
      <c r="H197" s="188">
        <v>61</v>
      </c>
      <c r="I197" s="189"/>
      <c r="J197" s="13"/>
      <c r="K197" s="13"/>
      <c r="L197" s="185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125</v>
      </c>
      <c r="AU197" s="186" t="s">
        <v>91</v>
      </c>
      <c r="AV197" s="13" t="s">
        <v>122</v>
      </c>
      <c r="AW197" s="13" t="s">
        <v>36</v>
      </c>
      <c r="AX197" s="13" t="s">
        <v>91</v>
      </c>
      <c r="AY197" s="186" t="s">
        <v>117</v>
      </c>
    </row>
    <row r="198" s="2" customFormat="1" ht="16.5" customHeight="1">
      <c r="A198" s="35"/>
      <c r="B198" s="158"/>
      <c r="C198" s="193" t="s">
        <v>203</v>
      </c>
      <c r="D198" s="193" t="s">
        <v>129</v>
      </c>
      <c r="E198" s="194" t="s">
        <v>204</v>
      </c>
      <c r="F198" s="195" t="s">
        <v>205</v>
      </c>
      <c r="G198" s="196" t="s">
        <v>121</v>
      </c>
      <c r="H198" s="197">
        <v>183</v>
      </c>
      <c r="I198" s="198"/>
      <c r="J198" s="199">
        <f>ROUND(I198*H198,2)</f>
        <v>0</v>
      </c>
      <c r="K198" s="195" t="s">
        <v>133</v>
      </c>
      <c r="L198" s="200"/>
      <c r="M198" s="201" t="s">
        <v>1</v>
      </c>
      <c r="N198" s="202" t="s">
        <v>48</v>
      </c>
      <c r="O198" s="74"/>
      <c r="P198" s="168">
        <f>O198*H198</f>
        <v>0</v>
      </c>
      <c r="Q198" s="168">
        <v>0.0058999999999999999</v>
      </c>
      <c r="R198" s="168">
        <f>Q198*H198</f>
        <v>1.0796999999999999</v>
      </c>
      <c r="S198" s="168">
        <v>0</v>
      </c>
      <c r="T198" s="16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0" t="s">
        <v>134</v>
      </c>
      <c r="AT198" s="170" t="s">
        <v>129</v>
      </c>
      <c r="AU198" s="170" t="s">
        <v>91</v>
      </c>
      <c r="AY198" s="16" t="s">
        <v>117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6" t="s">
        <v>91</v>
      </c>
      <c r="BK198" s="171">
        <f>ROUND(I198*H198,2)</f>
        <v>0</v>
      </c>
      <c r="BL198" s="16" t="s">
        <v>122</v>
      </c>
      <c r="BM198" s="170" t="s">
        <v>206</v>
      </c>
    </row>
    <row r="199" s="2" customFormat="1">
      <c r="A199" s="35"/>
      <c r="B199" s="36"/>
      <c r="C199" s="35"/>
      <c r="D199" s="172" t="s">
        <v>124</v>
      </c>
      <c r="E199" s="35"/>
      <c r="F199" s="173" t="s">
        <v>205</v>
      </c>
      <c r="G199" s="35"/>
      <c r="H199" s="35"/>
      <c r="I199" s="174"/>
      <c r="J199" s="35"/>
      <c r="K199" s="35"/>
      <c r="L199" s="36"/>
      <c r="M199" s="175"/>
      <c r="N199" s="176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124</v>
      </c>
      <c r="AU199" s="16" t="s">
        <v>91</v>
      </c>
    </row>
    <row r="200" s="12" customFormat="1">
      <c r="A200" s="12"/>
      <c r="B200" s="177"/>
      <c r="C200" s="12"/>
      <c r="D200" s="172" t="s">
        <v>125</v>
      </c>
      <c r="E200" s="178" t="s">
        <v>1</v>
      </c>
      <c r="F200" s="179" t="s">
        <v>207</v>
      </c>
      <c r="G200" s="12"/>
      <c r="H200" s="180">
        <v>183</v>
      </c>
      <c r="I200" s="181"/>
      <c r="J200" s="12"/>
      <c r="K200" s="12"/>
      <c r="L200" s="177"/>
      <c r="M200" s="182"/>
      <c r="N200" s="183"/>
      <c r="O200" s="183"/>
      <c r="P200" s="183"/>
      <c r="Q200" s="183"/>
      <c r="R200" s="183"/>
      <c r="S200" s="183"/>
      <c r="T200" s="18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178" t="s">
        <v>125</v>
      </c>
      <c r="AU200" s="178" t="s">
        <v>91</v>
      </c>
      <c r="AV200" s="12" t="s">
        <v>93</v>
      </c>
      <c r="AW200" s="12" t="s">
        <v>36</v>
      </c>
      <c r="AX200" s="12" t="s">
        <v>83</v>
      </c>
      <c r="AY200" s="178" t="s">
        <v>117</v>
      </c>
    </row>
    <row r="201" s="13" customFormat="1">
      <c r="A201" s="13"/>
      <c r="B201" s="185"/>
      <c r="C201" s="13"/>
      <c r="D201" s="172" t="s">
        <v>125</v>
      </c>
      <c r="E201" s="186" t="s">
        <v>1</v>
      </c>
      <c r="F201" s="187" t="s">
        <v>128</v>
      </c>
      <c r="G201" s="13"/>
      <c r="H201" s="188">
        <v>183</v>
      </c>
      <c r="I201" s="189"/>
      <c r="J201" s="13"/>
      <c r="K201" s="13"/>
      <c r="L201" s="185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125</v>
      </c>
      <c r="AU201" s="186" t="s">
        <v>91</v>
      </c>
      <c r="AV201" s="13" t="s">
        <v>122</v>
      </c>
      <c r="AW201" s="13" t="s">
        <v>36</v>
      </c>
      <c r="AX201" s="13" t="s">
        <v>91</v>
      </c>
      <c r="AY201" s="186" t="s">
        <v>117</v>
      </c>
    </row>
    <row r="202" s="2" customFormat="1" ht="16.5" customHeight="1">
      <c r="A202" s="35"/>
      <c r="B202" s="158"/>
      <c r="C202" s="159" t="s">
        <v>7</v>
      </c>
      <c r="D202" s="159" t="s">
        <v>118</v>
      </c>
      <c r="E202" s="160" t="s">
        <v>208</v>
      </c>
      <c r="F202" s="161" t="s">
        <v>209</v>
      </c>
      <c r="G202" s="162" t="s">
        <v>121</v>
      </c>
      <c r="H202" s="163">
        <v>61</v>
      </c>
      <c r="I202" s="164"/>
      <c r="J202" s="165">
        <f>ROUND(I202*H202,2)</f>
        <v>0</v>
      </c>
      <c r="K202" s="161" t="s">
        <v>133</v>
      </c>
      <c r="L202" s="36"/>
      <c r="M202" s="166" t="s">
        <v>1</v>
      </c>
      <c r="N202" s="167" t="s">
        <v>48</v>
      </c>
      <c r="O202" s="74"/>
      <c r="P202" s="168">
        <f>O202*H202</f>
        <v>0</v>
      </c>
      <c r="Q202" s="168">
        <v>0.0020799999999999998</v>
      </c>
      <c r="R202" s="168">
        <f>Q202*H202</f>
        <v>0.12687999999999999</v>
      </c>
      <c r="S202" s="168">
        <v>0</v>
      </c>
      <c r="T202" s="16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0" t="s">
        <v>122</v>
      </c>
      <c r="AT202" s="170" t="s">
        <v>118</v>
      </c>
      <c r="AU202" s="170" t="s">
        <v>91</v>
      </c>
      <c r="AY202" s="16" t="s">
        <v>117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6" t="s">
        <v>91</v>
      </c>
      <c r="BK202" s="171">
        <f>ROUND(I202*H202,2)</f>
        <v>0</v>
      </c>
      <c r="BL202" s="16" t="s">
        <v>122</v>
      </c>
      <c r="BM202" s="170" t="s">
        <v>210</v>
      </c>
    </row>
    <row r="203" s="2" customFormat="1">
      <c r="A203" s="35"/>
      <c r="B203" s="36"/>
      <c r="C203" s="35"/>
      <c r="D203" s="172" t="s">
        <v>124</v>
      </c>
      <c r="E203" s="35"/>
      <c r="F203" s="173" t="s">
        <v>209</v>
      </c>
      <c r="G203" s="35"/>
      <c r="H203" s="35"/>
      <c r="I203" s="174"/>
      <c r="J203" s="35"/>
      <c r="K203" s="35"/>
      <c r="L203" s="36"/>
      <c r="M203" s="175"/>
      <c r="N203" s="176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124</v>
      </c>
      <c r="AU203" s="16" t="s">
        <v>91</v>
      </c>
    </row>
    <row r="204" s="12" customFormat="1">
      <c r="A204" s="12"/>
      <c r="B204" s="177"/>
      <c r="C204" s="12"/>
      <c r="D204" s="172" t="s">
        <v>125</v>
      </c>
      <c r="E204" s="178" t="s">
        <v>1</v>
      </c>
      <c r="F204" s="179" t="s">
        <v>126</v>
      </c>
      <c r="G204" s="12"/>
      <c r="H204" s="180">
        <v>61</v>
      </c>
      <c r="I204" s="181"/>
      <c r="J204" s="12"/>
      <c r="K204" s="12"/>
      <c r="L204" s="177"/>
      <c r="M204" s="182"/>
      <c r="N204" s="183"/>
      <c r="O204" s="183"/>
      <c r="P204" s="183"/>
      <c r="Q204" s="183"/>
      <c r="R204" s="183"/>
      <c r="S204" s="183"/>
      <c r="T204" s="18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178" t="s">
        <v>125</v>
      </c>
      <c r="AU204" s="178" t="s">
        <v>91</v>
      </c>
      <c r="AV204" s="12" t="s">
        <v>93</v>
      </c>
      <c r="AW204" s="12" t="s">
        <v>36</v>
      </c>
      <c r="AX204" s="12" t="s">
        <v>83</v>
      </c>
      <c r="AY204" s="178" t="s">
        <v>117</v>
      </c>
    </row>
    <row r="205" s="13" customFormat="1">
      <c r="A205" s="13"/>
      <c r="B205" s="185"/>
      <c r="C205" s="13"/>
      <c r="D205" s="172" t="s">
        <v>125</v>
      </c>
      <c r="E205" s="186" t="s">
        <v>1</v>
      </c>
      <c r="F205" s="187" t="s">
        <v>128</v>
      </c>
      <c r="G205" s="13"/>
      <c r="H205" s="188">
        <v>61</v>
      </c>
      <c r="I205" s="189"/>
      <c r="J205" s="13"/>
      <c r="K205" s="13"/>
      <c r="L205" s="185"/>
      <c r="M205" s="190"/>
      <c r="N205" s="191"/>
      <c r="O205" s="191"/>
      <c r="P205" s="191"/>
      <c r="Q205" s="191"/>
      <c r="R205" s="191"/>
      <c r="S205" s="191"/>
      <c r="T205" s="19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125</v>
      </c>
      <c r="AU205" s="186" t="s">
        <v>91</v>
      </c>
      <c r="AV205" s="13" t="s">
        <v>122</v>
      </c>
      <c r="AW205" s="13" t="s">
        <v>36</v>
      </c>
      <c r="AX205" s="13" t="s">
        <v>91</v>
      </c>
      <c r="AY205" s="186" t="s">
        <v>117</v>
      </c>
    </row>
    <row r="206" s="2" customFormat="1">
      <c r="A206" s="35"/>
      <c r="B206" s="158"/>
      <c r="C206" s="159" t="s">
        <v>211</v>
      </c>
      <c r="D206" s="159" t="s">
        <v>118</v>
      </c>
      <c r="E206" s="160" t="s">
        <v>212</v>
      </c>
      <c r="F206" s="161" t="s">
        <v>213</v>
      </c>
      <c r="G206" s="162" t="s">
        <v>214</v>
      </c>
      <c r="H206" s="163">
        <v>122</v>
      </c>
      <c r="I206" s="164"/>
      <c r="J206" s="165">
        <f>ROUND(I206*H206,2)</f>
        <v>0</v>
      </c>
      <c r="K206" s="161" t="s">
        <v>133</v>
      </c>
      <c r="L206" s="36"/>
      <c r="M206" s="166" t="s">
        <v>1</v>
      </c>
      <c r="N206" s="167" t="s">
        <v>48</v>
      </c>
      <c r="O206" s="74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0" t="s">
        <v>122</v>
      </c>
      <c r="AT206" s="170" t="s">
        <v>118</v>
      </c>
      <c r="AU206" s="170" t="s">
        <v>91</v>
      </c>
      <c r="AY206" s="16" t="s">
        <v>117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6" t="s">
        <v>91</v>
      </c>
      <c r="BK206" s="171">
        <f>ROUND(I206*H206,2)</f>
        <v>0</v>
      </c>
      <c r="BL206" s="16" t="s">
        <v>122</v>
      </c>
      <c r="BM206" s="170" t="s">
        <v>215</v>
      </c>
    </row>
    <row r="207" s="2" customFormat="1">
      <c r="A207" s="35"/>
      <c r="B207" s="36"/>
      <c r="C207" s="35"/>
      <c r="D207" s="172" t="s">
        <v>124</v>
      </c>
      <c r="E207" s="35"/>
      <c r="F207" s="173" t="s">
        <v>213</v>
      </c>
      <c r="G207" s="35"/>
      <c r="H207" s="35"/>
      <c r="I207" s="174"/>
      <c r="J207" s="35"/>
      <c r="K207" s="35"/>
      <c r="L207" s="36"/>
      <c r="M207" s="175"/>
      <c r="N207" s="176"/>
      <c r="O207" s="74"/>
      <c r="P207" s="74"/>
      <c r="Q207" s="74"/>
      <c r="R207" s="74"/>
      <c r="S207" s="74"/>
      <c r="T207" s="7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6" t="s">
        <v>124</v>
      </c>
      <c r="AU207" s="16" t="s">
        <v>91</v>
      </c>
    </row>
    <row r="208" s="12" customFormat="1">
      <c r="A208" s="12"/>
      <c r="B208" s="177"/>
      <c r="C208" s="12"/>
      <c r="D208" s="172" t="s">
        <v>125</v>
      </c>
      <c r="E208" s="178" t="s">
        <v>1</v>
      </c>
      <c r="F208" s="179" t="s">
        <v>216</v>
      </c>
      <c r="G208" s="12"/>
      <c r="H208" s="180">
        <v>122</v>
      </c>
      <c r="I208" s="181"/>
      <c r="J208" s="12"/>
      <c r="K208" s="12"/>
      <c r="L208" s="177"/>
      <c r="M208" s="182"/>
      <c r="N208" s="183"/>
      <c r="O208" s="183"/>
      <c r="P208" s="183"/>
      <c r="Q208" s="183"/>
      <c r="R208" s="183"/>
      <c r="S208" s="183"/>
      <c r="T208" s="184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78" t="s">
        <v>125</v>
      </c>
      <c r="AU208" s="178" t="s">
        <v>91</v>
      </c>
      <c r="AV208" s="12" t="s">
        <v>93</v>
      </c>
      <c r="AW208" s="12" t="s">
        <v>36</v>
      </c>
      <c r="AX208" s="12" t="s">
        <v>83</v>
      </c>
      <c r="AY208" s="178" t="s">
        <v>117</v>
      </c>
    </row>
    <row r="209" s="13" customFormat="1">
      <c r="A209" s="13"/>
      <c r="B209" s="185"/>
      <c r="C209" s="13"/>
      <c r="D209" s="172" t="s">
        <v>125</v>
      </c>
      <c r="E209" s="186" t="s">
        <v>1</v>
      </c>
      <c r="F209" s="187" t="s">
        <v>128</v>
      </c>
      <c r="G209" s="13"/>
      <c r="H209" s="188">
        <v>122</v>
      </c>
      <c r="I209" s="189"/>
      <c r="J209" s="13"/>
      <c r="K209" s="13"/>
      <c r="L209" s="185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125</v>
      </c>
      <c r="AU209" s="186" t="s">
        <v>91</v>
      </c>
      <c r="AV209" s="13" t="s">
        <v>122</v>
      </c>
      <c r="AW209" s="13" t="s">
        <v>36</v>
      </c>
      <c r="AX209" s="13" t="s">
        <v>91</v>
      </c>
      <c r="AY209" s="186" t="s">
        <v>117</v>
      </c>
    </row>
    <row r="210" s="2" customFormat="1" ht="16.5" customHeight="1">
      <c r="A210" s="35"/>
      <c r="B210" s="158"/>
      <c r="C210" s="159" t="s">
        <v>217</v>
      </c>
      <c r="D210" s="159" t="s">
        <v>118</v>
      </c>
      <c r="E210" s="160" t="s">
        <v>218</v>
      </c>
      <c r="F210" s="161" t="s">
        <v>219</v>
      </c>
      <c r="G210" s="162" t="s">
        <v>121</v>
      </c>
      <c r="H210" s="163">
        <v>67</v>
      </c>
      <c r="I210" s="164"/>
      <c r="J210" s="165">
        <f>ROUND(I210*H210,2)</f>
        <v>0</v>
      </c>
      <c r="K210" s="161" t="s">
        <v>133</v>
      </c>
      <c r="L210" s="36"/>
      <c r="M210" s="166" t="s">
        <v>1</v>
      </c>
      <c r="N210" s="167" t="s">
        <v>48</v>
      </c>
      <c r="O210" s="74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70" t="s">
        <v>122</v>
      </c>
      <c r="AT210" s="170" t="s">
        <v>118</v>
      </c>
      <c r="AU210" s="170" t="s">
        <v>91</v>
      </c>
      <c r="AY210" s="16" t="s">
        <v>117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6" t="s">
        <v>91</v>
      </c>
      <c r="BK210" s="171">
        <f>ROUND(I210*H210,2)</f>
        <v>0</v>
      </c>
      <c r="BL210" s="16" t="s">
        <v>122</v>
      </c>
      <c r="BM210" s="170" t="s">
        <v>220</v>
      </c>
    </row>
    <row r="211" s="2" customFormat="1">
      <c r="A211" s="35"/>
      <c r="B211" s="36"/>
      <c r="C211" s="35"/>
      <c r="D211" s="172" t="s">
        <v>124</v>
      </c>
      <c r="E211" s="35"/>
      <c r="F211" s="173" t="s">
        <v>219</v>
      </c>
      <c r="G211" s="35"/>
      <c r="H211" s="35"/>
      <c r="I211" s="174"/>
      <c r="J211" s="35"/>
      <c r="K211" s="35"/>
      <c r="L211" s="36"/>
      <c r="M211" s="175"/>
      <c r="N211" s="176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124</v>
      </c>
      <c r="AU211" s="16" t="s">
        <v>91</v>
      </c>
    </row>
    <row r="212" s="12" customFormat="1">
      <c r="A212" s="12"/>
      <c r="B212" s="177"/>
      <c r="C212" s="12"/>
      <c r="D212" s="172" t="s">
        <v>125</v>
      </c>
      <c r="E212" s="178" t="s">
        <v>1</v>
      </c>
      <c r="F212" s="179" t="s">
        <v>126</v>
      </c>
      <c r="G212" s="12"/>
      <c r="H212" s="180">
        <v>61</v>
      </c>
      <c r="I212" s="181"/>
      <c r="J212" s="12"/>
      <c r="K212" s="12"/>
      <c r="L212" s="177"/>
      <c r="M212" s="182"/>
      <c r="N212" s="183"/>
      <c r="O212" s="183"/>
      <c r="P212" s="183"/>
      <c r="Q212" s="183"/>
      <c r="R212" s="183"/>
      <c r="S212" s="183"/>
      <c r="T212" s="184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178" t="s">
        <v>125</v>
      </c>
      <c r="AU212" s="178" t="s">
        <v>91</v>
      </c>
      <c r="AV212" s="12" t="s">
        <v>93</v>
      </c>
      <c r="AW212" s="12" t="s">
        <v>36</v>
      </c>
      <c r="AX212" s="12" t="s">
        <v>83</v>
      </c>
      <c r="AY212" s="178" t="s">
        <v>117</v>
      </c>
    </row>
    <row r="213" s="12" customFormat="1">
      <c r="A213" s="12"/>
      <c r="B213" s="177"/>
      <c r="C213" s="12"/>
      <c r="D213" s="172" t="s">
        <v>125</v>
      </c>
      <c r="E213" s="178" t="s">
        <v>1</v>
      </c>
      <c r="F213" s="179" t="s">
        <v>127</v>
      </c>
      <c r="G213" s="12"/>
      <c r="H213" s="180">
        <v>6</v>
      </c>
      <c r="I213" s="181"/>
      <c r="J213" s="12"/>
      <c r="K213" s="12"/>
      <c r="L213" s="177"/>
      <c r="M213" s="182"/>
      <c r="N213" s="183"/>
      <c r="O213" s="183"/>
      <c r="P213" s="183"/>
      <c r="Q213" s="183"/>
      <c r="R213" s="183"/>
      <c r="S213" s="183"/>
      <c r="T213" s="184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78" t="s">
        <v>125</v>
      </c>
      <c r="AU213" s="178" t="s">
        <v>91</v>
      </c>
      <c r="AV213" s="12" t="s">
        <v>93</v>
      </c>
      <c r="AW213" s="12" t="s">
        <v>36</v>
      </c>
      <c r="AX213" s="12" t="s">
        <v>83</v>
      </c>
      <c r="AY213" s="178" t="s">
        <v>117</v>
      </c>
    </row>
    <row r="214" s="13" customFormat="1">
      <c r="A214" s="13"/>
      <c r="B214" s="185"/>
      <c r="C214" s="13"/>
      <c r="D214" s="172" t="s">
        <v>125</v>
      </c>
      <c r="E214" s="186" t="s">
        <v>1</v>
      </c>
      <c r="F214" s="187" t="s">
        <v>128</v>
      </c>
      <c r="G214" s="13"/>
      <c r="H214" s="188">
        <v>67</v>
      </c>
      <c r="I214" s="189"/>
      <c r="J214" s="13"/>
      <c r="K214" s="13"/>
      <c r="L214" s="185"/>
      <c r="M214" s="190"/>
      <c r="N214" s="191"/>
      <c r="O214" s="191"/>
      <c r="P214" s="191"/>
      <c r="Q214" s="191"/>
      <c r="R214" s="191"/>
      <c r="S214" s="191"/>
      <c r="T214" s="19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6" t="s">
        <v>125</v>
      </c>
      <c r="AU214" s="186" t="s">
        <v>91</v>
      </c>
      <c r="AV214" s="13" t="s">
        <v>122</v>
      </c>
      <c r="AW214" s="13" t="s">
        <v>36</v>
      </c>
      <c r="AX214" s="13" t="s">
        <v>91</v>
      </c>
      <c r="AY214" s="186" t="s">
        <v>117</v>
      </c>
    </row>
    <row r="215" s="2" customFormat="1" ht="16.5" customHeight="1">
      <c r="A215" s="35"/>
      <c r="B215" s="158"/>
      <c r="C215" s="193" t="s">
        <v>221</v>
      </c>
      <c r="D215" s="193" t="s">
        <v>129</v>
      </c>
      <c r="E215" s="194" t="s">
        <v>222</v>
      </c>
      <c r="F215" s="195" t="s">
        <v>223</v>
      </c>
      <c r="G215" s="196" t="s">
        <v>224</v>
      </c>
      <c r="H215" s="197">
        <v>6.7000000000000002</v>
      </c>
      <c r="I215" s="198"/>
      <c r="J215" s="199">
        <f>ROUND(I215*H215,2)</f>
        <v>0</v>
      </c>
      <c r="K215" s="195" t="s">
        <v>133</v>
      </c>
      <c r="L215" s="200"/>
      <c r="M215" s="201" t="s">
        <v>1</v>
      </c>
      <c r="N215" s="202" t="s">
        <v>48</v>
      </c>
      <c r="O215" s="74"/>
      <c r="P215" s="168">
        <f>O215*H215</f>
        <v>0</v>
      </c>
      <c r="Q215" s="168">
        <v>0.001</v>
      </c>
      <c r="R215" s="168">
        <f>Q215*H215</f>
        <v>0.0067000000000000002</v>
      </c>
      <c r="S215" s="168">
        <v>0</v>
      </c>
      <c r="T215" s="16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70" t="s">
        <v>134</v>
      </c>
      <c r="AT215" s="170" t="s">
        <v>129</v>
      </c>
      <c r="AU215" s="170" t="s">
        <v>91</v>
      </c>
      <c r="AY215" s="16" t="s">
        <v>117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6" t="s">
        <v>91</v>
      </c>
      <c r="BK215" s="171">
        <f>ROUND(I215*H215,2)</f>
        <v>0</v>
      </c>
      <c r="BL215" s="16" t="s">
        <v>122</v>
      </c>
      <c r="BM215" s="170" t="s">
        <v>225</v>
      </c>
    </row>
    <row r="216" s="2" customFormat="1">
      <c r="A216" s="35"/>
      <c r="B216" s="36"/>
      <c r="C216" s="35"/>
      <c r="D216" s="172" t="s">
        <v>124</v>
      </c>
      <c r="E216" s="35"/>
      <c r="F216" s="173" t="s">
        <v>223</v>
      </c>
      <c r="G216" s="35"/>
      <c r="H216" s="35"/>
      <c r="I216" s="174"/>
      <c r="J216" s="35"/>
      <c r="K216" s="35"/>
      <c r="L216" s="36"/>
      <c r="M216" s="175"/>
      <c r="N216" s="176"/>
      <c r="O216" s="74"/>
      <c r="P216" s="74"/>
      <c r="Q216" s="74"/>
      <c r="R216" s="74"/>
      <c r="S216" s="74"/>
      <c r="T216" s="7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6" t="s">
        <v>124</v>
      </c>
      <c r="AU216" s="16" t="s">
        <v>91</v>
      </c>
    </row>
    <row r="217" s="12" customFormat="1">
      <c r="A217" s="12"/>
      <c r="B217" s="177"/>
      <c r="C217" s="12"/>
      <c r="D217" s="172" t="s">
        <v>125</v>
      </c>
      <c r="E217" s="178" t="s">
        <v>1</v>
      </c>
      <c r="F217" s="179" t="s">
        <v>226</v>
      </c>
      <c r="G217" s="12"/>
      <c r="H217" s="180">
        <v>6.7000000000000002</v>
      </c>
      <c r="I217" s="181"/>
      <c r="J217" s="12"/>
      <c r="K217" s="12"/>
      <c r="L217" s="177"/>
      <c r="M217" s="182"/>
      <c r="N217" s="183"/>
      <c r="O217" s="183"/>
      <c r="P217" s="183"/>
      <c r="Q217" s="183"/>
      <c r="R217" s="183"/>
      <c r="S217" s="183"/>
      <c r="T217" s="184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78" t="s">
        <v>125</v>
      </c>
      <c r="AU217" s="178" t="s">
        <v>91</v>
      </c>
      <c r="AV217" s="12" t="s">
        <v>93</v>
      </c>
      <c r="AW217" s="12" t="s">
        <v>36</v>
      </c>
      <c r="AX217" s="12" t="s">
        <v>83</v>
      </c>
      <c r="AY217" s="178" t="s">
        <v>117</v>
      </c>
    </row>
    <row r="218" s="13" customFormat="1">
      <c r="A218" s="13"/>
      <c r="B218" s="185"/>
      <c r="C218" s="13"/>
      <c r="D218" s="172" t="s">
        <v>125</v>
      </c>
      <c r="E218" s="186" t="s">
        <v>1</v>
      </c>
      <c r="F218" s="187" t="s">
        <v>128</v>
      </c>
      <c r="G218" s="13"/>
      <c r="H218" s="188">
        <v>6.7000000000000002</v>
      </c>
      <c r="I218" s="189"/>
      <c r="J218" s="13"/>
      <c r="K218" s="13"/>
      <c r="L218" s="185"/>
      <c r="M218" s="190"/>
      <c r="N218" s="191"/>
      <c r="O218" s="191"/>
      <c r="P218" s="191"/>
      <c r="Q218" s="191"/>
      <c r="R218" s="191"/>
      <c r="S218" s="191"/>
      <c r="T218" s="19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6" t="s">
        <v>125</v>
      </c>
      <c r="AU218" s="186" t="s">
        <v>91</v>
      </c>
      <c r="AV218" s="13" t="s">
        <v>122</v>
      </c>
      <c r="AW218" s="13" t="s">
        <v>36</v>
      </c>
      <c r="AX218" s="13" t="s">
        <v>91</v>
      </c>
      <c r="AY218" s="186" t="s">
        <v>117</v>
      </c>
    </row>
    <row r="219" s="2" customFormat="1" ht="16.5" customHeight="1">
      <c r="A219" s="35"/>
      <c r="B219" s="158"/>
      <c r="C219" s="193" t="s">
        <v>190</v>
      </c>
      <c r="D219" s="193" t="s">
        <v>129</v>
      </c>
      <c r="E219" s="194" t="s">
        <v>227</v>
      </c>
      <c r="F219" s="195" t="s">
        <v>228</v>
      </c>
      <c r="G219" s="196" t="s">
        <v>224</v>
      </c>
      <c r="H219" s="197">
        <v>3.3500000000000001</v>
      </c>
      <c r="I219" s="198"/>
      <c r="J219" s="199">
        <f>ROUND(I219*H219,2)</f>
        <v>0</v>
      </c>
      <c r="K219" s="195" t="s">
        <v>133</v>
      </c>
      <c r="L219" s="200"/>
      <c r="M219" s="201" t="s">
        <v>1</v>
      </c>
      <c r="N219" s="202" t="s">
        <v>48</v>
      </c>
      <c r="O219" s="74"/>
      <c r="P219" s="168">
        <f>O219*H219</f>
        <v>0</v>
      </c>
      <c r="Q219" s="168">
        <v>0.001</v>
      </c>
      <c r="R219" s="168">
        <f>Q219*H219</f>
        <v>0.0033500000000000001</v>
      </c>
      <c r="S219" s="168">
        <v>0</v>
      </c>
      <c r="T219" s="16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0" t="s">
        <v>134</v>
      </c>
      <c r="AT219" s="170" t="s">
        <v>129</v>
      </c>
      <c r="AU219" s="170" t="s">
        <v>91</v>
      </c>
      <c r="AY219" s="16" t="s">
        <v>117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6" t="s">
        <v>91</v>
      </c>
      <c r="BK219" s="171">
        <f>ROUND(I219*H219,2)</f>
        <v>0</v>
      </c>
      <c r="BL219" s="16" t="s">
        <v>122</v>
      </c>
      <c r="BM219" s="170" t="s">
        <v>229</v>
      </c>
    </row>
    <row r="220" s="2" customFormat="1">
      <c r="A220" s="35"/>
      <c r="B220" s="36"/>
      <c r="C220" s="35"/>
      <c r="D220" s="172" t="s">
        <v>124</v>
      </c>
      <c r="E220" s="35"/>
      <c r="F220" s="173" t="s">
        <v>228</v>
      </c>
      <c r="G220" s="35"/>
      <c r="H220" s="35"/>
      <c r="I220" s="174"/>
      <c r="J220" s="35"/>
      <c r="K220" s="35"/>
      <c r="L220" s="36"/>
      <c r="M220" s="175"/>
      <c r="N220" s="176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124</v>
      </c>
      <c r="AU220" s="16" t="s">
        <v>91</v>
      </c>
    </row>
    <row r="221" s="12" customFormat="1">
      <c r="A221" s="12"/>
      <c r="B221" s="177"/>
      <c r="C221" s="12"/>
      <c r="D221" s="172" t="s">
        <v>125</v>
      </c>
      <c r="E221" s="178" t="s">
        <v>1</v>
      </c>
      <c r="F221" s="179" t="s">
        <v>230</v>
      </c>
      <c r="G221" s="12"/>
      <c r="H221" s="180">
        <v>3.3500000000000001</v>
      </c>
      <c r="I221" s="181"/>
      <c r="J221" s="12"/>
      <c r="K221" s="12"/>
      <c r="L221" s="177"/>
      <c r="M221" s="182"/>
      <c r="N221" s="183"/>
      <c r="O221" s="183"/>
      <c r="P221" s="183"/>
      <c r="Q221" s="183"/>
      <c r="R221" s="183"/>
      <c r="S221" s="183"/>
      <c r="T221" s="18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78" t="s">
        <v>125</v>
      </c>
      <c r="AU221" s="178" t="s">
        <v>91</v>
      </c>
      <c r="AV221" s="12" t="s">
        <v>93</v>
      </c>
      <c r="AW221" s="12" t="s">
        <v>36</v>
      </c>
      <c r="AX221" s="12" t="s">
        <v>83</v>
      </c>
      <c r="AY221" s="178" t="s">
        <v>117</v>
      </c>
    </row>
    <row r="222" s="13" customFormat="1">
      <c r="A222" s="13"/>
      <c r="B222" s="185"/>
      <c r="C222" s="13"/>
      <c r="D222" s="172" t="s">
        <v>125</v>
      </c>
      <c r="E222" s="186" t="s">
        <v>1</v>
      </c>
      <c r="F222" s="187" t="s">
        <v>128</v>
      </c>
      <c r="G222" s="13"/>
      <c r="H222" s="188">
        <v>3.3500000000000001</v>
      </c>
      <c r="I222" s="189"/>
      <c r="J222" s="13"/>
      <c r="K222" s="13"/>
      <c r="L222" s="185"/>
      <c r="M222" s="190"/>
      <c r="N222" s="191"/>
      <c r="O222" s="191"/>
      <c r="P222" s="191"/>
      <c r="Q222" s="191"/>
      <c r="R222" s="191"/>
      <c r="S222" s="191"/>
      <c r="T222" s="19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6" t="s">
        <v>125</v>
      </c>
      <c r="AU222" s="186" t="s">
        <v>91</v>
      </c>
      <c r="AV222" s="13" t="s">
        <v>122</v>
      </c>
      <c r="AW222" s="13" t="s">
        <v>36</v>
      </c>
      <c r="AX222" s="13" t="s">
        <v>91</v>
      </c>
      <c r="AY222" s="186" t="s">
        <v>117</v>
      </c>
    </row>
    <row r="223" s="2" customFormat="1" ht="16.5" customHeight="1">
      <c r="A223" s="35"/>
      <c r="B223" s="158"/>
      <c r="C223" s="159" t="s">
        <v>231</v>
      </c>
      <c r="D223" s="159" t="s">
        <v>118</v>
      </c>
      <c r="E223" s="160" t="s">
        <v>232</v>
      </c>
      <c r="F223" s="161" t="s">
        <v>233</v>
      </c>
      <c r="G223" s="162" t="s">
        <v>234</v>
      </c>
      <c r="H223" s="163">
        <v>67</v>
      </c>
      <c r="I223" s="164"/>
      <c r="J223" s="165">
        <f>ROUND(I223*H223,2)</f>
        <v>0</v>
      </c>
      <c r="K223" s="161" t="s">
        <v>133</v>
      </c>
      <c r="L223" s="36"/>
      <c r="M223" s="166" t="s">
        <v>1</v>
      </c>
      <c r="N223" s="167" t="s">
        <v>48</v>
      </c>
      <c r="O223" s="74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0" t="s">
        <v>122</v>
      </c>
      <c r="AT223" s="170" t="s">
        <v>118</v>
      </c>
      <c r="AU223" s="170" t="s">
        <v>91</v>
      </c>
      <c r="AY223" s="16" t="s">
        <v>117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6" t="s">
        <v>91</v>
      </c>
      <c r="BK223" s="171">
        <f>ROUND(I223*H223,2)</f>
        <v>0</v>
      </c>
      <c r="BL223" s="16" t="s">
        <v>122</v>
      </c>
      <c r="BM223" s="170" t="s">
        <v>235</v>
      </c>
    </row>
    <row r="224" s="2" customFormat="1">
      <c r="A224" s="35"/>
      <c r="B224" s="36"/>
      <c r="C224" s="35"/>
      <c r="D224" s="172" t="s">
        <v>124</v>
      </c>
      <c r="E224" s="35"/>
      <c r="F224" s="173" t="s">
        <v>233</v>
      </c>
      <c r="G224" s="35"/>
      <c r="H224" s="35"/>
      <c r="I224" s="174"/>
      <c r="J224" s="35"/>
      <c r="K224" s="35"/>
      <c r="L224" s="36"/>
      <c r="M224" s="175"/>
      <c r="N224" s="176"/>
      <c r="O224" s="74"/>
      <c r="P224" s="74"/>
      <c r="Q224" s="74"/>
      <c r="R224" s="74"/>
      <c r="S224" s="74"/>
      <c r="T224" s="7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6" t="s">
        <v>124</v>
      </c>
      <c r="AU224" s="16" t="s">
        <v>91</v>
      </c>
    </row>
    <row r="225" s="12" customFormat="1">
      <c r="A225" s="12"/>
      <c r="B225" s="177"/>
      <c r="C225" s="12"/>
      <c r="D225" s="172" t="s">
        <v>125</v>
      </c>
      <c r="E225" s="178" t="s">
        <v>1</v>
      </c>
      <c r="F225" s="179" t="s">
        <v>126</v>
      </c>
      <c r="G225" s="12"/>
      <c r="H225" s="180">
        <v>61</v>
      </c>
      <c r="I225" s="181"/>
      <c r="J225" s="12"/>
      <c r="K225" s="12"/>
      <c r="L225" s="177"/>
      <c r="M225" s="182"/>
      <c r="N225" s="183"/>
      <c r="O225" s="183"/>
      <c r="P225" s="183"/>
      <c r="Q225" s="183"/>
      <c r="R225" s="183"/>
      <c r="S225" s="183"/>
      <c r="T225" s="184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178" t="s">
        <v>125</v>
      </c>
      <c r="AU225" s="178" t="s">
        <v>91</v>
      </c>
      <c r="AV225" s="12" t="s">
        <v>93</v>
      </c>
      <c r="AW225" s="12" t="s">
        <v>36</v>
      </c>
      <c r="AX225" s="12" t="s">
        <v>83</v>
      </c>
      <c r="AY225" s="178" t="s">
        <v>117</v>
      </c>
    </row>
    <row r="226" s="12" customFormat="1">
      <c r="A226" s="12"/>
      <c r="B226" s="177"/>
      <c r="C226" s="12"/>
      <c r="D226" s="172" t="s">
        <v>125</v>
      </c>
      <c r="E226" s="178" t="s">
        <v>1</v>
      </c>
      <c r="F226" s="179" t="s">
        <v>127</v>
      </c>
      <c r="G226" s="12"/>
      <c r="H226" s="180">
        <v>6</v>
      </c>
      <c r="I226" s="181"/>
      <c r="J226" s="12"/>
      <c r="K226" s="12"/>
      <c r="L226" s="177"/>
      <c r="M226" s="182"/>
      <c r="N226" s="183"/>
      <c r="O226" s="183"/>
      <c r="P226" s="183"/>
      <c r="Q226" s="183"/>
      <c r="R226" s="183"/>
      <c r="S226" s="183"/>
      <c r="T226" s="18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78" t="s">
        <v>125</v>
      </c>
      <c r="AU226" s="178" t="s">
        <v>91</v>
      </c>
      <c r="AV226" s="12" t="s">
        <v>93</v>
      </c>
      <c r="AW226" s="12" t="s">
        <v>36</v>
      </c>
      <c r="AX226" s="12" t="s">
        <v>83</v>
      </c>
      <c r="AY226" s="178" t="s">
        <v>117</v>
      </c>
    </row>
    <row r="227" s="13" customFormat="1">
      <c r="A227" s="13"/>
      <c r="B227" s="185"/>
      <c r="C227" s="13"/>
      <c r="D227" s="172" t="s">
        <v>125</v>
      </c>
      <c r="E227" s="186" t="s">
        <v>1</v>
      </c>
      <c r="F227" s="187" t="s">
        <v>128</v>
      </c>
      <c r="G227" s="13"/>
      <c r="H227" s="188">
        <v>67</v>
      </c>
      <c r="I227" s="189"/>
      <c r="J227" s="13"/>
      <c r="K227" s="13"/>
      <c r="L227" s="185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6" t="s">
        <v>125</v>
      </c>
      <c r="AU227" s="186" t="s">
        <v>91</v>
      </c>
      <c r="AV227" s="13" t="s">
        <v>122</v>
      </c>
      <c r="AW227" s="13" t="s">
        <v>36</v>
      </c>
      <c r="AX227" s="13" t="s">
        <v>91</v>
      </c>
      <c r="AY227" s="186" t="s">
        <v>117</v>
      </c>
    </row>
    <row r="228" s="2" customFormat="1" ht="16.5" customHeight="1">
      <c r="A228" s="35"/>
      <c r="B228" s="158"/>
      <c r="C228" s="193" t="s">
        <v>236</v>
      </c>
      <c r="D228" s="193" t="s">
        <v>129</v>
      </c>
      <c r="E228" s="194" t="s">
        <v>237</v>
      </c>
      <c r="F228" s="195" t="s">
        <v>238</v>
      </c>
      <c r="G228" s="196" t="s">
        <v>132</v>
      </c>
      <c r="H228" s="197">
        <v>10.050000000000001</v>
      </c>
      <c r="I228" s="198"/>
      <c r="J228" s="199">
        <f>ROUND(I228*H228,2)</f>
        <v>0</v>
      </c>
      <c r="K228" s="195" t="s">
        <v>133</v>
      </c>
      <c r="L228" s="200"/>
      <c r="M228" s="201" t="s">
        <v>1</v>
      </c>
      <c r="N228" s="202" t="s">
        <v>48</v>
      </c>
      <c r="O228" s="74"/>
      <c r="P228" s="168">
        <f>O228*H228</f>
        <v>0</v>
      </c>
      <c r="Q228" s="168">
        <v>0.20000000000000001</v>
      </c>
      <c r="R228" s="168">
        <f>Q228*H228</f>
        <v>2.0100000000000002</v>
      </c>
      <c r="S228" s="168">
        <v>0</v>
      </c>
      <c r="T228" s="16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70" t="s">
        <v>134</v>
      </c>
      <c r="AT228" s="170" t="s">
        <v>129</v>
      </c>
      <c r="AU228" s="170" t="s">
        <v>91</v>
      </c>
      <c r="AY228" s="16" t="s">
        <v>117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6" t="s">
        <v>91</v>
      </c>
      <c r="BK228" s="171">
        <f>ROUND(I228*H228,2)</f>
        <v>0</v>
      </c>
      <c r="BL228" s="16" t="s">
        <v>122</v>
      </c>
      <c r="BM228" s="170" t="s">
        <v>239</v>
      </c>
    </row>
    <row r="229" s="2" customFormat="1">
      <c r="A229" s="35"/>
      <c r="B229" s="36"/>
      <c r="C229" s="35"/>
      <c r="D229" s="172" t="s">
        <v>124</v>
      </c>
      <c r="E229" s="35"/>
      <c r="F229" s="173" t="s">
        <v>238</v>
      </c>
      <c r="G229" s="35"/>
      <c r="H229" s="35"/>
      <c r="I229" s="174"/>
      <c r="J229" s="35"/>
      <c r="K229" s="35"/>
      <c r="L229" s="36"/>
      <c r="M229" s="175"/>
      <c r="N229" s="176"/>
      <c r="O229" s="74"/>
      <c r="P229" s="74"/>
      <c r="Q229" s="74"/>
      <c r="R229" s="74"/>
      <c r="S229" s="74"/>
      <c r="T229" s="7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6" t="s">
        <v>124</v>
      </c>
      <c r="AU229" s="16" t="s">
        <v>91</v>
      </c>
    </row>
    <row r="230" s="12" customFormat="1">
      <c r="A230" s="12"/>
      <c r="B230" s="177"/>
      <c r="C230" s="12"/>
      <c r="D230" s="172" t="s">
        <v>125</v>
      </c>
      <c r="E230" s="178" t="s">
        <v>1</v>
      </c>
      <c r="F230" s="179" t="s">
        <v>240</v>
      </c>
      <c r="G230" s="12"/>
      <c r="H230" s="180">
        <v>10.050000000000001</v>
      </c>
      <c r="I230" s="181"/>
      <c r="J230" s="12"/>
      <c r="K230" s="12"/>
      <c r="L230" s="177"/>
      <c r="M230" s="182"/>
      <c r="N230" s="183"/>
      <c r="O230" s="183"/>
      <c r="P230" s="183"/>
      <c r="Q230" s="183"/>
      <c r="R230" s="183"/>
      <c r="S230" s="183"/>
      <c r="T230" s="18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78" t="s">
        <v>125</v>
      </c>
      <c r="AU230" s="178" t="s">
        <v>91</v>
      </c>
      <c r="AV230" s="12" t="s">
        <v>93</v>
      </c>
      <c r="AW230" s="12" t="s">
        <v>36</v>
      </c>
      <c r="AX230" s="12" t="s">
        <v>83</v>
      </c>
      <c r="AY230" s="178" t="s">
        <v>117</v>
      </c>
    </row>
    <row r="231" s="13" customFormat="1">
      <c r="A231" s="13"/>
      <c r="B231" s="185"/>
      <c r="C231" s="13"/>
      <c r="D231" s="172" t="s">
        <v>125</v>
      </c>
      <c r="E231" s="186" t="s">
        <v>1</v>
      </c>
      <c r="F231" s="187" t="s">
        <v>128</v>
      </c>
      <c r="G231" s="13"/>
      <c r="H231" s="188">
        <v>10.050000000000001</v>
      </c>
      <c r="I231" s="189"/>
      <c r="J231" s="13"/>
      <c r="K231" s="13"/>
      <c r="L231" s="185"/>
      <c r="M231" s="190"/>
      <c r="N231" s="191"/>
      <c r="O231" s="191"/>
      <c r="P231" s="191"/>
      <c r="Q231" s="191"/>
      <c r="R231" s="191"/>
      <c r="S231" s="191"/>
      <c r="T231" s="19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125</v>
      </c>
      <c r="AU231" s="186" t="s">
        <v>91</v>
      </c>
      <c r="AV231" s="13" t="s">
        <v>122</v>
      </c>
      <c r="AW231" s="13" t="s">
        <v>36</v>
      </c>
      <c r="AX231" s="13" t="s">
        <v>91</v>
      </c>
      <c r="AY231" s="186" t="s">
        <v>117</v>
      </c>
    </row>
    <row r="232" s="2" customFormat="1" ht="16.5" customHeight="1">
      <c r="A232" s="35"/>
      <c r="B232" s="158"/>
      <c r="C232" s="159" t="s">
        <v>241</v>
      </c>
      <c r="D232" s="159" t="s">
        <v>118</v>
      </c>
      <c r="E232" s="160" t="s">
        <v>242</v>
      </c>
      <c r="F232" s="161" t="s">
        <v>243</v>
      </c>
      <c r="G232" s="162" t="s">
        <v>132</v>
      </c>
      <c r="H232" s="163">
        <v>5</v>
      </c>
      <c r="I232" s="164"/>
      <c r="J232" s="165">
        <f>ROUND(I232*H232,2)</f>
        <v>0</v>
      </c>
      <c r="K232" s="161" t="s">
        <v>133</v>
      </c>
      <c r="L232" s="36"/>
      <c r="M232" s="166" t="s">
        <v>1</v>
      </c>
      <c r="N232" s="167" t="s">
        <v>48</v>
      </c>
      <c r="O232" s="74"/>
      <c r="P232" s="168">
        <f>O232*H232</f>
        <v>0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70" t="s">
        <v>122</v>
      </c>
      <c r="AT232" s="170" t="s">
        <v>118</v>
      </c>
      <c r="AU232" s="170" t="s">
        <v>91</v>
      </c>
      <c r="AY232" s="16" t="s">
        <v>117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6" t="s">
        <v>91</v>
      </c>
      <c r="BK232" s="171">
        <f>ROUND(I232*H232,2)</f>
        <v>0</v>
      </c>
      <c r="BL232" s="16" t="s">
        <v>122</v>
      </c>
      <c r="BM232" s="170" t="s">
        <v>244</v>
      </c>
    </row>
    <row r="233" s="2" customFormat="1">
      <c r="A233" s="35"/>
      <c r="B233" s="36"/>
      <c r="C233" s="35"/>
      <c r="D233" s="172" t="s">
        <v>124</v>
      </c>
      <c r="E233" s="35"/>
      <c r="F233" s="173" t="s">
        <v>243</v>
      </c>
      <c r="G233" s="35"/>
      <c r="H233" s="35"/>
      <c r="I233" s="174"/>
      <c r="J233" s="35"/>
      <c r="K233" s="35"/>
      <c r="L233" s="36"/>
      <c r="M233" s="175"/>
      <c r="N233" s="176"/>
      <c r="O233" s="74"/>
      <c r="P233" s="74"/>
      <c r="Q233" s="74"/>
      <c r="R233" s="74"/>
      <c r="S233" s="74"/>
      <c r="T233" s="7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6" t="s">
        <v>124</v>
      </c>
      <c r="AU233" s="16" t="s">
        <v>91</v>
      </c>
    </row>
    <row r="234" s="12" customFormat="1">
      <c r="A234" s="12"/>
      <c r="B234" s="177"/>
      <c r="C234" s="12"/>
      <c r="D234" s="172" t="s">
        <v>125</v>
      </c>
      <c r="E234" s="178" t="s">
        <v>1</v>
      </c>
      <c r="F234" s="179" t="s">
        <v>145</v>
      </c>
      <c r="G234" s="12"/>
      <c r="H234" s="180">
        <v>5</v>
      </c>
      <c r="I234" s="181"/>
      <c r="J234" s="12"/>
      <c r="K234" s="12"/>
      <c r="L234" s="177"/>
      <c r="M234" s="182"/>
      <c r="N234" s="183"/>
      <c r="O234" s="183"/>
      <c r="P234" s="183"/>
      <c r="Q234" s="183"/>
      <c r="R234" s="183"/>
      <c r="S234" s="183"/>
      <c r="T234" s="18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78" t="s">
        <v>125</v>
      </c>
      <c r="AU234" s="178" t="s">
        <v>91</v>
      </c>
      <c r="AV234" s="12" t="s">
        <v>93</v>
      </c>
      <c r="AW234" s="12" t="s">
        <v>36</v>
      </c>
      <c r="AX234" s="12" t="s">
        <v>83</v>
      </c>
      <c r="AY234" s="178" t="s">
        <v>117</v>
      </c>
    </row>
    <row r="235" s="13" customFormat="1">
      <c r="A235" s="13"/>
      <c r="B235" s="185"/>
      <c r="C235" s="13"/>
      <c r="D235" s="172" t="s">
        <v>125</v>
      </c>
      <c r="E235" s="186" t="s">
        <v>1</v>
      </c>
      <c r="F235" s="187" t="s">
        <v>128</v>
      </c>
      <c r="G235" s="13"/>
      <c r="H235" s="188">
        <v>5</v>
      </c>
      <c r="I235" s="189"/>
      <c r="J235" s="13"/>
      <c r="K235" s="13"/>
      <c r="L235" s="185"/>
      <c r="M235" s="190"/>
      <c r="N235" s="191"/>
      <c r="O235" s="191"/>
      <c r="P235" s="191"/>
      <c r="Q235" s="191"/>
      <c r="R235" s="191"/>
      <c r="S235" s="191"/>
      <c r="T235" s="19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6" t="s">
        <v>125</v>
      </c>
      <c r="AU235" s="186" t="s">
        <v>91</v>
      </c>
      <c r="AV235" s="13" t="s">
        <v>122</v>
      </c>
      <c r="AW235" s="13" t="s">
        <v>36</v>
      </c>
      <c r="AX235" s="13" t="s">
        <v>91</v>
      </c>
      <c r="AY235" s="186" t="s">
        <v>117</v>
      </c>
    </row>
    <row r="236" s="2" customFormat="1" ht="16.5" customHeight="1">
      <c r="A236" s="35"/>
      <c r="B236" s="158"/>
      <c r="C236" s="159" t="s">
        <v>245</v>
      </c>
      <c r="D236" s="159" t="s">
        <v>118</v>
      </c>
      <c r="E236" s="160" t="s">
        <v>246</v>
      </c>
      <c r="F236" s="161" t="s">
        <v>247</v>
      </c>
      <c r="G236" s="162" t="s">
        <v>132</v>
      </c>
      <c r="H236" s="163">
        <v>5</v>
      </c>
      <c r="I236" s="164"/>
      <c r="J236" s="165">
        <f>ROUND(I236*H236,2)</f>
        <v>0</v>
      </c>
      <c r="K236" s="161" t="s">
        <v>133</v>
      </c>
      <c r="L236" s="36"/>
      <c r="M236" s="166" t="s">
        <v>1</v>
      </c>
      <c r="N236" s="167" t="s">
        <v>48</v>
      </c>
      <c r="O236" s="74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70" t="s">
        <v>122</v>
      </c>
      <c r="AT236" s="170" t="s">
        <v>118</v>
      </c>
      <c r="AU236" s="170" t="s">
        <v>91</v>
      </c>
      <c r="AY236" s="16" t="s">
        <v>117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6" t="s">
        <v>91</v>
      </c>
      <c r="BK236" s="171">
        <f>ROUND(I236*H236,2)</f>
        <v>0</v>
      </c>
      <c r="BL236" s="16" t="s">
        <v>122</v>
      </c>
      <c r="BM236" s="170" t="s">
        <v>248</v>
      </c>
    </row>
    <row r="237" s="2" customFormat="1">
      <c r="A237" s="35"/>
      <c r="B237" s="36"/>
      <c r="C237" s="35"/>
      <c r="D237" s="172" t="s">
        <v>124</v>
      </c>
      <c r="E237" s="35"/>
      <c r="F237" s="173" t="s">
        <v>247</v>
      </c>
      <c r="G237" s="35"/>
      <c r="H237" s="35"/>
      <c r="I237" s="174"/>
      <c r="J237" s="35"/>
      <c r="K237" s="35"/>
      <c r="L237" s="36"/>
      <c r="M237" s="175"/>
      <c r="N237" s="176"/>
      <c r="O237" s="74"/>
      <c r="P237" s="74"/>
      <c r="Q237" s="74"/>
      <c r="R237" s="74"/>
      <c r="S237" s="74"/>
      <c r="T237" s="7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6" t="s">
        <v>124</v>
      </c>
      <c r="AU237" s="16" t="s">
        <v>91</v>
      </c>
    </row>
    <row r="238" s="12" customFormat="1">
      <c r="A238" s="12"/>
      <c r="B238" s="177"/>
      <c r="C238" s="12"/>
      <c r="D238" s="172" t="s">
        <v>125</v>
      </c>
      <c r="E238" s="178" t="s">
        <v>1</v>
      </c>
      <c r="F238" s="179" t="s">
        <v>145</v>
      </c>
      <c r="G238" s="12"/>
      <c r="H238" s="180">
        <v>5</v>
      </c>
      <c r="I238" s="181"/>
      <c r="J238" s="12"/>
      <c r="K238" s="12"/>
      <c r="L238" s="177"/>
      <c r="M238" s="182"/>
      <c r="N238" s="183"/>
      <c r="O238" s="183"/>
      <c r="P238" s="183"/>
      <c r="Q238" s="183"/>
      <c r="R238" s="183"/>
      <c r="S238" s="183"/>
      <c r="T238" s="18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78" t="s">
        <v>125</v>
      </c>
      <c r="AU238" s="178" t="s">
        <v>91</v>
      </c>
      <c r="AV238" s="12" t="s">
        <v>93</v>
      </c>
      <c r="AW238" s="12" t="s">
        <v>36</v>
      </c>
      <c r="AX238" s="12" t="s">
        <v>83</v>
      </c>
      <c r="AY238" s="178" t="s">
        <v>117</v>
      </c>
    </row>
    <row r="239" s="13" customFormat="1">
      <c r="A239" s="13"/>
      <c r="B239" s="185"/>
      <c r="C239" s="13"/>
      <c r="D239" s="172" t="s">
        <v>125</v>
      </c>
      <c r="E239" s="186" t="s">
        <v>1</v>
      </c>
      <c r="F239" s="187" t="s">
        <v>128</v>
      </c>
      <c r="G239" s="13"/>
      <c r="H239" s="188">
        <v>5</v>
      </c>
      <c r="I239" s="189"/>
      <c r="J239" s="13"/>
      <c r="K239" s="13"/>
      <c r="L239" s="185"/>
      <c r="M239" s="190"/>
      <c r="N239" s="191"/>
      <c r="O239" s="191"/>
      <c r="P239" s="191"/>
      <c r="Q239" s="191"/>
      <c r="R239" s="191"/>
      <c r="S239" s="191"/>
      <c r="T239" s="19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6" t="s">
        <v>125</v>
      </c>
      <c r="AU239" s="186" t="s">
        <v>91</v>
      </c>
      <c r="AV239" s="13" t="s">
        <v>122</v>
      </c>
      <c r="AW239" s="13" t="s">
        <v>36</v>
      </c>
      <c r="AX239" s="13" t="s">
        <v>91</v>
      </c>
      <c r="AY239" s="186" t="s">
        <v>117</v>
      </c>
    </row>
    <row r="240" s="2" customFormat="1" ht="16.5" customHeight="1">
      <c r="A240" s="35"/>
      <c r="B240" s="158"/>
      <c r="C240" s="159" t="s">
        <v>249</v>
      </c>
      <c r="D240" s="159" t="s">
        <v>118</v>
      </c>
      <c r="E240" s="160" t="s">
        <v>250</v>
      </c>
      <c r="F240" s="161" t="s">
        <v>251</v>
      </c>
      <c r="G240" s="162" t="s">
        <v>132</v>
      </c>
      <c r="H240" s="163">
        <v>25</v>
      </c>
      <c r="I240" s="164"/>
      <c r="J240" s="165">
        <f>ROUND(I240*H240,2)</f>
        <v>0</v>
      </c>
      <c r="K240" s="161" t="s">
        <v>133</v>
      </c>
      <c r="L240" s="36"/>
      <c r="M240" s="166" t="s">
        <v>1</v>
      </c>
      <c r="N240" s="167" t="s">
        <v>48</v>
      </c>
      <c r="O240" s="74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70" t="s">
        <v>122</v>
      </c>
      <c r="AT240" s="170" t="s">
        <v>118</v>
      </c>
      <c r="AU240" s="170" t="s">
        <v>91</v>
      </c>
      <c r="AY240" s="16" t="s">
        <v>117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6" t="s">
        <v>91</v>
      </c>
      <c r="BK240" s="171">
        <f>ROUND(I240*H240,2)</f>
        <v>0</v>
      </c>
      <c r="BL240" s="16" t="s">
        <v>122</v>
      </c>
      <c r="BM240" s="170" t="s">
        <v>252</v>
      </c>
    </row>
    <row r="241" s="2" customFormat="1">
      <c r="A241" s="35"/>
      <c r="B241" s="36"/>
      <c r="C241" s="35"/>
      <c r="D241" s="172" t="s">
        <v>124</v>
      </c>
      <c r="E241" s="35"/>
      <c r="F241" s="173" t="s">
        <v>251</v>
      </c>
      <c r="G241" s="35"/>
      <c r="H241" s="35"/>
      <c r="I241" s="174"/>
      <c r="J241" s="35"/>
      <c r="K241" s="35"/>
      <c r="L241" s="36"/>
      <c r="M241" s="175"/>
      <c r="N241" s="176"/>
      <c r="O241" s="74"/>
      <c r="P241" s="74"/>
      <c r="Q241" s="74"/>
      <c r="R241" s="74"/>
      <c r="S241" s="74"/>
      <c r="T241" s="7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6" t="s">
        <v>124</v>
      </c>
      <c r="AU241" s="16" t="s">
        <v>91</v>
      </c>
    </row>
    <row r="242" s="12" customFormat="1">
      <c r="A242" s="12"/>
      <c r="B242" s="177"/>
      <c r="C242" s="12"/>
      <c r="D242" s="172" t="s">
        <v>125</v>
      </c>
      <c r="E242" s="178" t="s">
        <v>1</v>
      </c>
      <c r="F242" s="179" t="s">
        <v>253</v>
      </c>
      <c r="G242" s="12"/>
      <c r="H242" s="180">
        <v>25</v>
      </c>
      <c r="I242" s="181"/>
      <c r="J242" s="12"/>
      <c r="K242" s="12"/>
      <c r="L242" s="177"/>
      <c r="M242" s="182"/>
      <c r="N242" s="183"/>
      <c r="O242" s="183"/>
      <c r="P242" s="183"/>
      <c r="Q242" s="183"/>
      <c r="R242" s="183"/>
      <c r="S242" s="183"/>
      <c r="T242" s="184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78" t="s">
        <v>125</v>
      </c>
      <c r="AU242" s="178" t="s">
        <v>91</v>
      </c>
      <c r="AV242" s="12" t="s">
        <v>93</v>
      </c>
      <c r="AW242" s="12" t="s">
        <v>36</v>
      </c>
      <c r="AX242" s="12" t="s">
        <v>83</v>
      </c>
      <c r="AY242" s="178" t="s">
        <v>117</v>
      </c>
    </row>
    <row r="243" s="13" customFormat="1">
      <c r="A243" s="13"/>
      <c r="B243" s="185"/>
      <c r="C243" s="13"/>
      <c r="D243" s="172" t="s">
        <v>125</v>
      </c>
      <c r="E243" s="186" t="s">
        <v>1</v>
      </c>
      <c r="F243" s="187" t="s">
        <v>128</v>
      </c>
      <c r="G243" s="13"/>
      <c r="H243" s="188">
        <v>25</v>
      </c>
      <c r="I243" s="189"/>
      <c r="J243" s="13"/>
      <c r="K243" s="13"/>
      <c r="L243" s="185"/>
      <c r="M243" s="190"/>
      <c r="N243" s="191"/>
      <c r="O243" s="191"/>
      <c r="P243" s="191"/>
      <c r="Q243" s="191"/>
      <c r="R243" s="191"/>
      <c r="S243" s="191"/>
      <c r="T243" s="19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6" t="s">
        <v>125</v>
      </c>
      <c r="AU243" s="186" t="s">
        <v>91</v>
      </c>
      <c r="AV243" s="13" t="s">
        <v>122</v>
      </c>
      <c r="AW243" s="13" t="s">
        <v>36</v>
      </c>
      <c r="AX243" s="13" t="s">
        <v>91</v>
      </c>
      <c r="AY243" s="186" t="s">
        <v>117</v>
      </c>
    </row>
    <row r="244" s="2" customFormat="1" ht="16.5" customHeight="1">
      <c r="A244" s="35"/>
      <c r="B244" s="158"/>
      <c r="C244" s="159" t="s">
        <v>254</v>
      </c>
      <c r="D244" s="159" t="s">
        <v>118</v>
      </c>
      <c r="E244" s="160" t="s">
        <v>255</v>
      </c>
      <c r="F244" s="161" t="s">
        <v>256</v>
      </c>
      <c r="G244" s="162" t="s">
        <v>257</v>
      </c>
      <c r="H244" s="163">
        <v>10.605</v>
      </c>
      <c r="I244" s="164"/>
      <c r="J244" s="165">
        <f>ROUND(I244*H244,2)</f>
        <v>0</v>
      </c>
      <c r="K244" s="161" t="s">
        <v>133</v>
      </c>
      <c r="L244" s="36"/>
      <c r="M244" s="166" t="s">
        <v>1</v>
      </c>
      <c r="N244" s="167" t="s">
        <v>48</v>
      </c>
      <c r="O244" s="74"/>
      <c r="P244" s="168">
        <f>O244*H244</f>
        <v>0</v>
      </c>
      <c r="Q244" s="168">
        <v>0</v>
      </c>
      <c r="R244" s="168">
        <f>Q244*H244</f>
        <v>0</v>
      </c>
      <c r="S244" s="168">
        <v>0</v>
      </c>
      <c r="T244" s="16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70" t="s">
        <v>122</v>
      </c>
      <c r="AT244" s="170" t="s">
        <v>118</v>
      </c>
      <c r="AU244" s="170" t="s">
        <v>91</v>
      </c>
      <c r="AY244" s="16" t="s">
        <v>117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6" t="s">
        <v>91</v>
      </c>
      <c r="BK244" s="171">
        <f>ROUND(I244*H244,2)</f>
        <v>0</v>
      </c>
      <c r="BL244" s="16" t="s">
        <v>122</v>
      </c>
      <c r="BM244" s="170" t="s">
        <v>258</v>
      </c>
    </row>
    <row r="245" s="2" customFormat="1">
      <c r="A245" s="35"/>
      <c r="B245" s="36"/>
      <c r="C245" s="35"/>
      <c r="D245" s="172" t="s">
        <v>124</v>
      </c>
      <c r="E245" s="35"/>
      <c r="F245" s="173" t="s">
        <v>256</v>
      </c>
      <c r="G245" s="35"/>
      <c r="H245" s="35"/>
      <c r="I245" s="174"/>
      <c r="J245" s="35"/>
      <c r="K245" s="35"/>
      <c r="L245" s="36"/>
      <c r="M245" s="175"/>
      <c r="N245" s="176"/>
      <c r="O245" s="74"/>
      <c r="P245" s="74"/>
      <c r="Q245" s="74"/>
      <c r="R245" s="74"/>
      <c r="S245" s="74"/>
      <c r="T245" s="7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6" t="s">
        <v>124</v>
      </c>
      <c r="AU245" s="16" t="s">
        <v>91</v>
      </c>
    </row>
    <row r="246" s="12" customFormat="1">
      <c r="A246" s="12"/>
      <c r="B246" s="177"/>
      <c r="C246" s="12"/>
      <c r="D246" s="172" t="s">
        <v>125</v>
      </c>
      <c r="E246" s="178" t="s">
        <v>1</v>
      </c>
      <c r="F246" s="179" t="s">
        <v>259</v>
      </c>
      <c r="G246" s="12"/>
      <c r="H246" s="180">
        <v>10.605</v>
      </c>
      <c r="I246" s="181"/>
      <c r="J246" s="12"/>
      <c r="K246" s="12"/>
      <c r="L246" s="177"/>
      <c r="M246" s="182"/>
      <c r="N246" s="183"/>
      <c r="O246" s="183"/>
      <c r="P246" s="183"/>
      <c r="Q246" s="183"/>
      <c r="R246" s="183"/>
      <c r="S246" s="183"/>
      <c r="T246" s="184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178" t="s">
        <v>125</v>
      </c>
      <c r="AU246" s="178" t="s">
        <v>91</v>
      </c>
      <c r="AV246" s="12" t="s">
        <v>93</v>
      </c>
      <c r="AW246" s="12" t="s">
        <v>36</v>
      </c>
      <c r="AX246" s="12" t="s">
        <v>83</v>
      </c>
      <c r="AY246" s="178" t="s">
        <v>117</v>
      </c>
    </row>
    <row r="247" s="13" customFormat="1">
      <c r="A247" s="13"/>
      <c r="B247" s="185"/>
      <c r="C247" s="13"/>
      <c r="D247" s="172" t="s">
        <v>125</v>
      </c>
      <c r="E247" s="186" t="s">
        <v>1</v>
      </c>
      <c r="F247" s="187" t="s">
        <v>128</v>
      </c>
      <c r="G247" s="13"/>
      <c r="H247" s="188">
        <v>10.605</v>
      </c>
      <c r="I247" s="189"/>
      <c r="J247" s="13"/>
      <c r="K247" s="13"/>
      <c r="L247" s="185"/>
      <c r="M247" s="203"/>
      <c r="N247" s="204"/>
      <c r="O247" s="204"/>
      <c r="P247" s="204"/>
      <c r="Q247" s="204"/>
      <c r="R247" s="204"/>
      <c r="S247" s="204"/>
      <c r="T247" s="20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6" t="s">
        <v>125</v>
      </c>
      <c r="AU247" s="186" t="s">
        <v>91</v>
      </c>
      <c r="AV247" s="13" t="s">
        <v>122</v>
      </c>
      <c r="AW247" s="13" t="s">
        <v>36</v>
      </c>
      <c r="AX247" s="13" t="s">
        <v>91</v>
      </c>
      <c r="AY247" s="186" t="s">
        <v>117</v>
      </c>
    </row>
    <row r="248" s="2" customFormat="1" ht="6.96" customHeight="1">
      <c r="A248" s="35"/>
      <c r="B248" s="57"/>
      <c r="C248" s="58"/>
      <c r="D248" s="58"/>
      <c r="E248" s="58"/>
      <c r="F248" s="58"/>
      <c r="G248" s="58"/>
      <c r="H248" s="58"/>
      <c r="I248" s="58"/>
      <c r="J248" s="58"/>
      <c r="K248" s="58"/>
      <c r="L248" s="36"/>
      <c r="M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</row>
  </sheetData>
  <autoFilter ref="C116:K24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Anastasiia Belousova</dc:creator>
  <cp:lastModifiedBy>Anastasiia Belousova</cp:lastModifiedBy>
  <dcterms:created xsi:type="dcterms:W3CDTF">2023-02-08T13:08:55Z</dcterms:created>
  <dcterms:modified xsi:type="dcterms:W3CDTF">2023-02-08T13:08:56Z</dcterms:modified>
</cp:coreProperties>
</file>